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176" yWindow="60156" windowWidth="29200" windowHeight="17240" activeTab="0"/>
  </bookViews>
  <sheets>
    <sheet name="About" sheetId="1" r:id="rId1"/>
    <sheet name="KPIs and Graphs - KPIs" sheetId="2" r:id="rId2"/>
    <sheet name="Data - Monthly Data" sheetId="3" r:id="rId3"/>
    <sheet name="Data - Daily Data" sheetId="4" r:id="rId4"/>
  </sheets>
  <definedNames/>
  <calcPr fullCalcOnLoad="1"/>
</workbook>
</file>

<file path=xl/sharedStrings.xml><?xml version="1.0" encoding="utf-8"?>
<sst xmlns="http://schemas.openxmlformats.org/spreadsheetml/2006/main" count="36" uniqueCount="35">
  <si>
    <t>KPIs</t>
  </si>
  <si>
    <t>Revenue (month)</t>
  </si>
  <si>
    <t>Marketing spend (month)</t>
  </si>
  <si>
    <t>Net income (month)</t>
  </si>
  <si>
    <t>Average DAU (over month)</t>
  </si>
  <si>
    <t>ARPDAU</t>
  </si>
  <si>
    <t>ARPMAU</t>
  </si>
  <si>
    <t>Engagement (monthly average)</t>
  </si>
  <si>
    <t>Average daily conversion</t>
  </si>
  <si>
    <t>New users (month)</t>
  </si>
  <si>
    <t>Monthly Churn (% of players leaving)</t>
  </si>
  <si>
    <t xml:space="preserve"> Average CPA</t>
  </si>
  <si>
    <t>Overhead per MAU</t>
  </si>
  <si>
    <t>Average Lifetime (in months)</t>
  </si>
  <si>
    <t>Lifetime Overhead</t>
  </si>
  <si>
    <t>Estimated LTV</t>
  </si>
  <si>
    <t>Monthly Data</t>
  </si>
  <si>
    <t>MAU*</t>
  </si>
  <si>
    <t>Monthly Retention (% of players retained)*</t>
  </si>
  <si>
    <t>Monthly Overhead*</t>
  </si>
  <si>
    <t>Daily Data</t>
  </si>
  <si>
    <t>Day</t>
  </si>
  <si>
    <t>New Users*</t>
  </si>
  <si>
    <t>DAU*</t>
  </si>
  <si>
    <t>Daily Revenue*</t>
  </si>
  <si>
    <t>Paying Users*</t>
  </si>
  <si>
    <t>ARPPDAU</t>
  </si>
  <si>
    <t>Daily Conversion</t>
  </si>
  <si>
    <t>Retained Users</t>
  </si>
  <si>
    <t>Marketing Spend*</t>
  </si>
  <si>
    <t>CPA</t>
  </si>
  <si>
    <t>Download this spreadsheet</t>
  </si>
  <si>
    <t>Buy the book (UK)</t>
  </si>
  <si>
    <t>Buy the book (US)</t>
  </si>
  <si>
    <r>
      <rPr>
        <b/>
        <sz val="14"/>
        <color indexed="8"/>
        <rFont val="Helv"/>
        <family val="0"/>
      </rPr>
      <t>F2P Spreadsheet v1.0</t>
    </r>
    <r>
      <rPr>
        <sz val="12"/>
        <color indexed="8"/>
        <rFont val="Helv"/>
        <family val="0"/>
      </rPr>
      <t xml:space="preserve">
This spreadsheet accompanies the book </t>
    </r>
    <r>
      <rPr>
        <i/>
        <sz val="12"/>
        <color indexed="8"/>
        <rFont val="Helv"/>
        <family val="0"/>
      </rPr>
      <t>Free2Play: Making Money From Games You Give Away</t>
    </r>
    <r>
      <rPr>
        <sz val="12"/>
        <color indexed="8"/>
        <rFont val="Helv"/>
        <family val="0"/>
      </rPr>
      <t xml:space="preserve"> and will help you to calculate KPIs from data acquired from your analytics packages.
To use this spreadsheet: Navigate to the Data sheet and delete and replace any data that is italicised and features an * in the heading. This includes:
  MAU
  Monthly Retention
  Monthly Overhead
  New Users
  DAU
  Daily Revenue
  Paying users
  Marketing spend
Then navigate to the KPIs and Graphs to see calculations. For any months with fewer than 31 days, simply delete the appropriate rows in Monthly Data.
Please visit http://www.will-luton.co.uk/f2pspreadsheet/ to download clean or future versions of this spreadsheet.</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</si>
</sst>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USD]* #,##0.00_-;_-[$USD]* \(#,##0.00\)_-;_-[$USD]* &quot;-&quot;??;_-@_-"/>
    <numFmt numFmtId="165" formatCode="_-[$USD]* #,##0.0000_-;_-[$USD]* \(#,##0.0000\)_-;_-[$USD]* &quot;-&quot;??;_-@_-"/>
    <numFmt numFmtId="166" formatCode="#,##0%"/>
    <numFmt numFmtId="167" formatCode="#,##0.0%"/>
    <numFmt numFmtId="168" formatCode="&quot;£&quot;#,##0.00;[Red]&quot;£&quot;#,##0.00"/>
    <numFmt numFmtId="169" formatCode="_-[$$-409]* #,##0.00_ ;_-[$$-409]* \-#,##0.00\ ;_-[$$-409]* &quot;-&quot;??_ ;_-@_ "/>
    <numFmt numFmtId="170" formatCode="0.0000000000"/>
    <numFmt numFmtId="171" formatCode="0.000000000"/>
    <numFmt numFmtId="172" formatCode="0.00000000"/>
    <numFmt numFmtId="173" formatCode="0.0000000"/>
    <numFmt numFmtId="174" formatCode="0.000000"/>
    <numFmt numFmtId="175" formatCode="0.00000"/>
    <numFmt numFmtId="176" formatCode="0.0000"/>
    <numFmt numFmtId="177" formatCode="0.000"/>
    <numFmt numFmtId="178" formatCode="0.0"/>
    <numFmt numFmtId="179" formatCode="_-[$$-409]* #,##0.0000_ ;_-[$$-409]* \-#,##0.0000\ ;_-[$$-409]* &quot;-&quot;????_ ;_-@_ "/>
    <numFmt numFmtId="180" formatCode="_-* #,##0.0_-;\-* #,##0.0_-;_-* &quot;-&quot;??_-;_-@_-"/>
    <numFmt numFmtId="181" formatCode="_-* #,##0_-;\-* #,##0_-;_-* &quot;-&quot;??_-;_-@_-"/>
  </numFmts>
  <fonts count="54">
    <font>
      <sz val="11"/>
      <color indexed="8"/>
      <name val="Helvetica Neue"/>
      <family val="0"/>
    </font>
    <font>
      <sz val="10"/>
      <color indexed="9"/>
      <name val="Helvetica Neue"/>
      <family val="0"/>
    </font>
    <font>
      <b/>
      <sz val="12"/>
      <color indexed="9"/>
      <name val="Helv"/>
      <family val="0"/>
    </font>
    <font>
      <sz val="12"/>
      <color indexed="9"/>
      <name val="Helv"/>
      <family val="0"/>
    </font>
    <font>
      <sz val="13"/>
      <color indexed="8"/>
      <name val="Helvetica Neue"/>
      <family val="0"/>
    </font>
    <font>
      <b/>
      <i/>
      <sz val="12"/>
      <color indexed="9"/>
      <name val="Helv"/>
      <family val="0"/>
    </font>
    <font>
      <i/>
      <sz val="12"/>
      <color indexed="9"/>
      <name val="Helv"/>
      <family val="0"/>
    </font>
    <font>
      <i/>
      <sz val="12"/>
      <color indexed="8"/>
      <name val="Helv"/>
      <family val="0"/>
    </font>
    <font>
      <b/>
      <sz val="11"/>
      <color indexed="8"/>
      <name val="Lucida Grande"/>
      <family val="0"/>
    </font>
    <font>
      <sz val="12"/>
      <color indexed="8"/>
      <name val="Helv"/>
      <family val="0"/>
    </font>
    <font>
      <b/>
      <sz val="14"/>
      <color indexed="8"/>
      <name val="Helv"/>
      <family val="0"/>
    </font>
    <font>
      <sz val="11"/>
      <color indexed="8"/>
      <name val="Helv"/>
      <family val="0"/>
    </font>
    <font>
      <sz val="12"/>
      <color indexed="8"/>
      <name val="Calibri"/>
      <family val="2"/>
    </font>
    <font>
      <sz val="12"/>
      <color indexed="13"/>
      <name val="Calibri"/>
      <family val="2"/>
    </font>
    <font>
      <sz val="12"/>
      <color indexed="22"/>
      <name val="Calibri"/>
      <family val="2"/>
    </font>
    <font>
      <b/>
      <sz val="12"/>
      <color indexed="52"/>
      <name val="Calibri"/>
      <family val="2"/>
    </font>
    <font>
      <b/>
      <sz val="12"/>
      <color indexed="13"/>
      <name val="Calibri"/>
      <family val="2"/>
    </font>
    <font>
      <i/>
      <sz val="12"/>
      <color indexed="24"/>
      <name val="Calibri"/>
      <family val="2"/>
    </font>
    <font>
      <u val="single"/>
      <sz val="11"/>
      <color indexed="36"/>
      <name val="Helvetica Neue"/>
      <family val="0"/>
    </font>
    <font>
      <sz val="12"/>
      <color indexed="58"/>
      <name val="Calibri"/>
      <family val="2"/>
    </font>
    <font>
      <b/>
      <sz val="15"/>
      <color indexed="19"/>
      <name val="Calibri"/>
      <family val="2"/>
    </font>
    <font>
      <b/>
      <sz val="13"/>
      <color indexed="19"/>
      <name val="Calibri"/>
      <family val="2"/>
    </font>
    <font>
      <b/>
      <sz val="11"/>
      <color indexed="19"/>
      <name val="Calibri"/>
      <family val="2"/>
    </font>
    <font>
      <sz val="12"/>
      <color indexed="17"/>
      <name val="Calibri"/>
      <family val="2"/>
    </font>
    <font>
      <sz val="12"/>
      <color indexed="52"/>
      <name val="Calibri"/>
      <family val="2"/>
    </font>
    <font>
      <sz val="12"/>
      <color indexed="60"/>
      <name val="Calibri"/>
      <family val="2"/>
    </font>
    <font>
      <b/>
      <sz val="12"/>
      <color indexed="63"/>
      <name val="Calibri"/>
      <family val="2"/>
    </font>
    <font>
      <b/>
      <sz val="18"/>
      <color indexed="19"/>
      <name val="Cambria"/>
      <family val="2"/>
    </font>
    <font>
      <b/>
      <sz val="12"/>
      <color indexed="8"/>
      <name val="Calibri"/>
      <family val="2"/>
    </font>
    <font>
      <sz val="12"/>
      <color indexed="14"/>
      <name val="Calibri"/>
      <family val="2"/>
    </font>
    <font>
      <u val="single"/>
      <sz val="12"/>
      <color indexed="36"/>
      <name val="Helv"/>
      <family val="0"/>
    </font>
    <font>
      <u val="single"/>
      <sz val="12"/>
      <color indexed="36"/>
      <name val="Helvetica Neue"/>
      <family val="0"/>
    </font>
    <font>
      <b/>
      <sz val="13"/>
      <color indexed="8"/>
      <name val="Helvetica Neue"/>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Helvetica Neue"/>
      <family val="0"/>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Helvetica Neue"/>
      <family val="0"/>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u val="single"/>
      <sz val="12"/>
      <color theme="10"/>
      <name val="Helv"/>
      <family val="0"/>
    </font>
    <font>
      <u val="single"/>
      <sz val="12"/>
      <color theme="10"/>
      <name val="Helvetica Neue"/>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3"/>
        <bgColor indexed="64"/>
      </patternFill>
    </fill>
    <fill>
      <patternFill patternType="solid">
        <fgColor indexed="33"/>
        <bgColor indexed="64"/>
      </patternFill>
    </fill>
    <fill>
      <patternFill patternType="solid">
        <fgColor theme="0"/>
        <bgColor indexed="64"/>
      </patternFill>
    </fill>
    <fill>
      <patternFill patternType="solid">
        <fgColor indexed="10"/>
        <bgColor indexed="64"/>
      </patternFill>
    </fill>
    <fill>
      <patternFill patternType="solid">
        <fgColor indexed="3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s>
  <cellStyleXfs count="63">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4">
    <xf numFmtId="0" fontId="0" fillId="0" borderId="0" xfId="0" applyAlignment="1">
      <alignment/>
    </xf>
    <xf numFmtId="0" fontId="1" fillId="0" borderId="0" xfId="0" applyNumberFormat="1" applyFont="1" applyAlignment="1">
      <alignment vertical="top"/>
    </xf>
    <xf numFmtId="0" fontId="2" fillId="33" borderId="10" xfId="0" applyNumberFormat="1" applyFont="1" applyFill="1" applyBorder="1" applyAlignment="1">
      <alignment horizontal="center" vertical="center" wrapText="1"/>
    </xf>
    <xf numFmtId="166" fontId="3" fillId="34" borderId="10" xfId="0" applyNumberFormat="1" applyFont="1" applyFill="1" applyBorder="1" applyAlignment="1">
      <alignment vertical="top"/>
    </xf>
    <xf numFmtId="167" fontId="3" fillId="34" borderId="10" xfId="0" applyNumberFormat="1" applyFont="1" applyFill="1" applyBorder="1" applyAlignment="1">
      <alignment vertical="top"/>
    </xf>
    <xf numFmtId="3" fontId="3" fillId="34" borderId="10" xfId="0" applyNumberFormat="1" applyFont="1" applyFill="1" applyBorder="1" applyAlignment="1">
      <alignment vertical="top"/>
    </xf>
    <xf numFmtId="4" fontId="3" fillId="34" borderId="10" xfId="0" applyNumberFormat="1" applyFont="1" applyFill="1" applyBorder="1" applyAlignment="1">
      <alignment vertical="top"/>
    </xf>
    <xf numFmtId="0" fontId="5" fillId="35" borderId="10" xfId="0" applyNumberFormat="1" applyFont="1" applyFill="1" applyBorder="1" applyAlignment="1">
      <alignment horizontal="center" vertical="center" wrapText="1"/>
    </xf>
    <xf numFmtId="3" fontId="6" fillId="34" borderId="10" xfId="0" applyNumberFormat="1" applyFont="1" applyFill="1" applyBorder="1" applyAlignment="1">
      <alignment vertical="top"/>
    </xf>
    <xf numFmtId="166" fontId="6" fillId="34" borderId="10" xfId="0" applyNumberFormat="1" applyFont="1" applyFill="1" applyBorder="1" applyAlignment="1">
      <alignment vertical="top"/>
    </xf>
    <xf numFmtId="0" fontId="5" fillId="33" borderId="10" xfId="0" applyNumberFormat="1" applyFont="1" applyFill="1" applyBorder="1" applyAlignment="1">
      <alignment horizontal="center" vertical="center" wrapText="1"/>
    </xf>
    <xf numFmtId="1" fontId="2" fillId="35" borderId="10" xfId="0" applyNumberFormat="1" applyFont="1" applyFill="1" applyBorder="1" applyAlignment="1">
      <alignment horizontal="right" vertical="top" wrapText="1"/>
    </xf>
    <xf numFmtId="3" fontId="7" fillId="34" borderId="10" xfId="0" applyNumberFormat="1" applyFont="1" applyFill="1" applyBorder="1" applyAlignment="1">
      <alignment horizontal="right" vertical="top"/>
    </xf>
    <xf numFmtId="169" fontId="3" fillId="34" borderId="10" xfId="0" applyNumberFormat="1" applyFont="1" applyFill="1" applyBorder="1" applyAlignment="1">
      <alignment vertical="top"/>
    </xf>
    <xf numFmtId="169" fontId="6" fillId="34" borderId="10" xfId="0" applyNumberFormat="1" applyFont="1" applyFill="1" applyBorder="1" applyAlignment="1">
      <alignment vertical="top"/>
    </xf>
    <xf numFmtId="179" fontId="3" fillId="34" borderId="10" xfId="0" applyNumberFormat="1" applyFont="1" applyFill="1" applyBorder="1" applyAlignment="1">
      <alignment vertical="top"/>
    </xf>
    <xf numFmtId="181" fontId="3" fillId="34" borderId="10" xfId="42" applyNumberFormat="1" applyFont="1" applyFill="1" applyBorder="1" applyAlignment="1">
      <alignment vertical="top"/>
    </xf>
    <xf numFmtId="0" fontId="9" fillId="36" borderId="0" xfId="0" applyFont="1" applyFill="1" applyBorder="1" applyAlignment="1">
      <alignment wrapText="1"/>
    </xf>
    <xf numFmtId="0" fontId="11" fillId="36" borderId="0" xfId="0" applyFont="1" applyFill="1" applyBorder="1" applyAlignment="1">
      <alignment/>
    </xf>
    <xf numFmtId="0" fontId="52" fillId="36" borderId="0" xfId="53" applyFont="1" applyFill="1" applyBorder="1" applyAlignment="1">
      <alignment horizontal="center"/>
    </xf>
    <xf numFmtId="0" fontId="9" fillId="36" borderId="0" xfId="0" applyFont="1" applyFill="1" applyBorder="1" applyAlignment="1">
      <alignment/>
    </xf>
    <xf numFmtId="0" fontId="2" fillId="37" borderId="10" xfId="0" applyNumberFormat="1" applyFont="1" applyFill="1" applyBorder="1" applyAlignment="1">
      <alignment horizontal="center" vertical="top" wrapText="1"/>
    </xf>
    <xf numFmtId="0" fontId="2" fillId="38" borderId="10" xfId="0" applyNumberFormat="1" applyFont="1" applyFill="1" applyBorder="1" applyAlignment="1">
      <alignment horizontal="center" vertical="top" wrapText="1"/>
    </xf>
    <xf numFmtId="0" fontId="53" fillId="36" borderId="0" xfId="53"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000000"/>
      <rgbColor rgb="00B3B3B3"/>
      <rgbColor rgb="00CDCDCD"/>
      <rgbColor rgb="00E6E6E6"/>
      <rgbColor rgb="00FFFFFF"/>
      <rgbColor rgb="00FF0000"/>
      <rgbColor rgb="00CCCCCC"/>
      <rgbColor rgb="00293558"/>
      <rgbColor rgb="004B5C8A"/>
      <rgbColor rgb="00AAAAAA"/>
      <rgbColor rgb="002E578B"/>
      <rgbColor rgb="005D9548"/>
      <rgbColor rgb="00E7A03C"/>
      <rgbColor rgb="00BC2C2F"/>
      <rgbColor rgb="006F3C78"/>
      <rgbColor rgb="007C7F7E"/>
      <rgbColor rgb="003F77BE"/>
      <rgbColor rgb="007CC861"/>
      <rgbColor rgb="00FFB143"/>
      <rgbColor rgb="00EF383C"/>
      <rgbColor rgb="009D56AB"/>
      <rgbColor rgb="00AEB2B1"/>
      <rgbColor rgb="0000070E"/>
      <rgbColor rgb="009A9A9A"/>
      <rgbColor rgb="00E6E6E6"/>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Helvetica Neue"/>
                <a:ea typeface="Helvetica Neue"/>
                <a:cs typeface="Helvetica Neue"/>
              </a:rPr>
              <a:t>New Users</a:t>
            </a:r>
          </a:p>
        </c:rich>
      </c:tx>
      <c:layout>
        <c:manualLayout>
          <c:xMode val="factor"/>
          <c:yMode val="factor"/>
          <c:x val="-0.00725"/>
          <c:y val="0"/>
        </c:manualLayout>
      </c:layout>
      <c:spPr>
        <a:noFill/>
        <a:ln>
          <a:noFill/>
        </a:ln>
      </c:spPr>
    </c:title>
    <c:plotArea>
      <c:layout>
        <c:manualLayout>
          <c:xMode val="edge"/>
          <c:yMode val="edge"/>
          <c:x val="0.07325"/>
          <c:y val="0.1875"/>
          <c:w val="0.9065"/>
          <c:h val="0.81375"/>
        </c:manualLayout>
      </c:layout>
      <c:lineChart>
        <c:grouping val="standard"/>
        <c:varyColors val="0"/>
        <c:ser>
          <c:idx val="0"/>
          <c:order val="0"/>
          <c:tx>
            <c:strRef>
              <c:f>'Data - Daily Data'!$B$1:$B$2</c:f>
              <c:strCache>
                <c:ptCount val="1"/>
                <c:pt idx="0">
                  <c:v>Daily Data New Users*</c:v>
                </c:pt>
              </c:strCache>
            </c:strRef>
          </c:tx>
          <c:spPr>
            <a:ln w="38100">
              <a:solidFill>
                <a:srgbClr val="2E578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 Daily Data'!$A$3:$A$33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'Data - Daily Data'!$B$3:$B$33</c:f>
              <c:numCache>
                <c:ptCount val="31"/>
                <c:pt idx="0">
                  <c:v>100362</c:v>
                </c:pt>
                <c:pt idx="1">
                  <c:v>222581</c:v>
                </c:pt>
                <c:pt idx="2">
                  <c:v>307157</c:v>
                </c:pt>
                <c:pt idx="3">
                  <c:v>413480</c:v>
                </c:pt>
                <c:pt idx="4">
                  <c:v>541207</c:v>
                </c:pt>
                <c:pt idx="5">
                  <c:v>639508</c:v>
                </c:pt>
                <c:pt idx="6">
                  <c:v>753402</c:v>
                </c:pt>
                <c:pt idx="7">
                  <c:v>843836</c:v>
                </c:pt>
                <c:pt idx="8">
                  <c:v>960629</c:v>
                </c:pt>
                <c:pt idx="9">
                  <c:v>1027586</c:v>
                </c:pt>
                <c:pt idx="10">
                  <c:v>1119391</c:v>
                </c:pt>
                <c:pt idx="11">
                  <c:v>1252210</c:v>
                </c:pt>
                <c:pt idx="12">
                  <c:v>1314672</c:v>
                </c:pt>
                <c:pt idx="13">
                  <c:v>1416465</c:v>
                </c:pt>
                <c:pt idx="14">
                  <c:v>1674789</c:v>
                </c:pt>
                <c:pt idx="15">
                  <c:v>1699560</c:v>
                </c:pt>
                <c:pt idx="16">
                  <c:v>1818296</c:v>
                </c:pt>
                <c:pt idx="17">
                  <c:v>2011751</c:v>
                </c:pt>
                <c:pt idx="18">
                  <c:v>1920867</c:v>
                </c:pt>
                <c:pt idx="19">
                  <c:v>2166197</c:v>
                </c:pt>
                <c:pt idx="20">
                  <c:v>2220483</c:v>
                </c:pt>
                <c:pt idx="21">
                  <c:v>2245921</c:v>
                </c:pt>
                <c:pt idx="22">
                  <c:v>2307559</c:v>
                </c:pt>
                <c:pt idx="23">
                  <c:v>2508516</c:v>
                </c:pt>
                <c:pt idx="24">
                  <c:v>2681061</c:v>
                </c:pt>
                <c:pt idx="25">
                  <c:v>2628998</c:v>
                </c:pt>
                <c:pt idx="26">
                  <c:v>2945073</c:v>
                </c:pt>
                <c:pt idx="27">
                  <c:v>3085379</c:v>
                </c:pt>
                <c:pt idx="28">
                  <c:v>3036114</c:v>
                </c:pt>
                <c:pt idx="29">
                  <c:v>3366484</c:v>
                </c:pt>
                <c:pt idx="30">
                  <c:v>3345292</c:v>
                </c:pt>
              </c:numCache>
            </c:numRef>
          </c:val>
          <c:smooth val="0"/>
        </c:ser>
        <c:marker val="1"/>
        <c:axId val="55390125"/>
        <c:axId val="28749078"/>
      </c:lineChart>
      <c:catAx>
        <c:axId val="55390125"/>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1100" b="0" i="0" u="none" baseline="0">
                <a:solidFill>
                  <a:srgbClr val="000000"/>
                </a:solidFill>
                <a:latin typeface="Helvetica Neue"/>
                <a:ea typeface="Helvetica Neue"/>
                <a:cs typeface="Helvetica Neue"/>
              </a:defRPr>
            </a:pPr>
          </a:p>
        </c:txPr>
        <c:crossAx val="28749078"/>
        <c:crosses val="autoZero"/>
        <c:auto val="1"/>
        <c:lblOffset val="100"/>
        <c:tickLblSkip val="2"/>
        <c:noMultiLvlLbl val="0"/>
      </c:catAx>
      <c:valAx>
        <c:axId val="28749078"/>
        <c:scaling>
          <c:orientation val="minMax"/>
        </c:scaling>
        <c:axPos val="l"/>
        <c:majorGridlines>
          <c:spPr>
            <a:ln w="12700">
              <a:solidFill>
                <a:srgbClr val="AAAAAA"/>
              </a:solidFill>
            </a:ln>
          </c:spPr>
        </c:majorGridlines>
        <c:delete val="0"/>
        <c:numFmt formatCode="General" sourceLinked="1"/>
        <c:majorTickMark val="none"/>
        <c:minorTickMark val="none"/>
        <c:tickLblPos val="nextTo"/>
        <c:spPr>
          <a:ln w="3175">
            <a:noFill/>
          </a:ln>
        </c:spPr>
        <c:txPr>
          <a:bodyPr vert="horz" rot="0"/>
          <a:lstStyle/>
          <a:p>
            <a:pPr>
              <a:defRPr lang="en-US" cap="none" sz="1100" b="0" i="0" u="none" baseline="0">
                <a:solidFill>
                  <a:srgbClr val="000000"/>
                </a:solidFill>
                <a:latin typeface="Helvetica Neue"/>
                <a:ea typeface="Helvetica Neue"/>
                <a:cs typeface="Helvetica Neue"/>
              </a:defRPr>
            </a:pPr>
          </a:p>
        </c:txPr>
        <c:crossAx val="55390125"/>
        <c:crossesAt val="1"/>
        <c:crossBetween val="midCat"/>
        <c:dispUnits/>
      </c:valAx>
      <c:spPr>
        <a:noFill/>
        <a:ln>
          <a:noFill/>
        </a:ln>
      </c:spPr>
    </c:plotArea>
    <c:plotVisOnly val="1"/>
    <c:dispBlanksAs val="gap"/>
    <c:showDLblsOverMax val="0"/>
  </c:chart>
  <c:spPr>
    <a:noFill/>
    <a:ln>
      <a:noFill/>
    </a:ln>
  </c:spPr>
  <c:txPr>
    <a:bodyPr vert="horz" rot="0"/>
    <a:lstStyle/>
    <a:p>
      <a:pPr>
        <a:defRPr lang="en-US" cap="none" sz="1100" b="1"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Helvetica Neue"/>
                <a:ea typeface="Helvetica Neue"/>
                <a:cs typeface="Helvetica Neue"/>
              </a:rPr>
              <a:t>DAUs</a:t>
            </a:r>
          </a:p>
        </c:rich>
      </c:tx>
      <c:layout>
        <c:manualLayout>
          <c:xMode val="factor"/>
          <c:yMode val="factor"/>
          <c:x val="-0.0045"/>
          <c:y val="0"/>
        </c:manualLayout>
      </c:layout>
      <c:spPr>
        <a:noFill/>
        <a:ln>
          <a:noFill/>
        </a:ln>
      </c:spPr>
    </c:title>
    <c:plotArea>
      <c:layout>
        <c:manualLayout>
          <c:xMode val="edge"/>
          <c:yMode val="edge"/>
          <c:x val="0.07325"/>
          <c:y val="0.1875"/>
          <c:w val="0.9065"/>
          <c:h val="0.81375"/>
        </c:manualLayout>
      </c:layout>
      <c:lineChart>
        <c:grouping val="standard"/>
        <c:varyColors val="0"/>
        <c:ser>
          <c:idx val="0"/>
          <c:order val="0"/>
          <c:tx>
            <c:strRef>
              <c:f>'Data - Daily Data'!$C$1:$C$2</c:f>
              <c:strCache>
                <c:ptCount val="1"/>
                <c:pt idx="0">
                  <c:v>Daily Data DAU*</c:v>
                </c:pt>
              </c:strCache>
            </c:strRef>
          </c:tx>
          <c:spPr>
            <a:ln w="38100">
              <a:solidFill>
                <a:srgbClr val="2E578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 Daily Data'!$A$3:$A$33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'Data - Daily Data'!$C$3:$C$33</c:f>
              <c:numCache>
                <c:ptCount val="31"/>
                <c:pt idx="0">
                  <c:v>1106514</c:v>
                </c:pt>
                <c:pt idx="1">
                  <c:v>1233277</c:v>
                </c:pt>
                <c:pt idx="2">
                  <c:v>1314919</c:v>
                </c:pt>
                <c:pt idx="3">
                  <c:v>1323325</c:v>
                </c:pt>
                <c:pt idx="4">
                  <c:v>1489485</c:v>
                </c:pt>
                <c:pt idx="5">
                  <c:v>1647445</c:v>
                </c:pt>
                <c:pt idx="6">
                  <c:v>1726440</c:v>
                </c:pt>
                <c:pt idx="7">
                  <c:v>1797436</c:v>
                </c:pt>
                <c:pt idx="8">
                  <c:v>1849305</c:v>
                </c:pt>
                <c:pt idx="9">
                  <c:v>2000944</c:v>
                </c:pt>
                <c:pt idx="10">
                  <c:v>2076211</c:v>
                </c:pt>
                <c:pt idx="11">
                  <c:v>2218915</c:v>
                </c:pt>
                <c:pt idx="12">
                  <c:v>2201515</c:v>
                </c:pt>
                <c:pt idx="13">
                  <c:v>2511430</c:v>
                </c:pt>
                <c:pt idx="14">
                  <c:v>2646418</c:v>
                </c:pt>
                <c:pt idx="15">
                  <c:v>2791957</c:v>
                </c:pt>
                <c:pt idx="16">
                  <c:v>2743332</c:v>
                </c:pt>
                <c:pt idx="17">
                  <c:v>2866468</c:v>
                </c:pt>
                <c:pt idx="18">
                  <c:v>2925605</c:v>
                </c:pt>
                <c:pt idx="19">
                  <c:v>2902712</c:v>
                </c:pt>
                <c:pt idx="20">
                  <c:v>3227911</c:v>
                </c:pt>
                <c:pt idx="21">
                  <c:v>3128373</c:v>
                </c:pt>
                <c:pt idx="22">
                  <c:v>3422721</c:v>
                </c:pt>
                <c:pt idx="23">
                  <c:v>3601072</c:v>
                </c:pt>
                <c:pt idx="24">
                  <c:v>3724431</c:v>
                </c:pt>
                <c:pt idx="25">
                  <c:v>3929370</c:v>
                </c:pt>
                <c:pt idx="26">
                  <c:v>3883050</c:v>
                </c:pt>
                <c:pt idx="27">
                  <c:v>3982317</c:v>
                </c:pt>
                <c:pt idx="28">
                  <c:v>3873961</c:v>
                </c:pt>
                <c:pt idx="29">
                  <c:v>4230358</c:v>
                </c:pt>
                <c:pt idx="30">
                  <c:v>4477272</c:v>
                </c:pt>
              </c:numCache>
            </c:numRef>
          </c:val>
          <c:smooth val="0"/>
        </c:ser>
        <c:marker val="1"/>
        <c:axId val="57415111"/>
        <c:axId val="46973952"/>
      </c:lineChart>
      <c:catAx>
        <c:axId val="57415111"/>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1100" b="0" i="0" u="none" baseline="0">
                <a:solidFill>
                  <a:srgbClr val="000000"/>
                </a:solidFill>
                <a:latin typeface="Helvetica Neue"/>
                <a:ea typeface="Helvetica Neue"/>
                <a:cs typeface="Helvetica Neue"/>
              </a:defRPr>
            </a:pPr>
          </a:p>
        </c:txPr>
        <c:crossAx val="46973952"/>
        <c:crosses val="autoZero"/>
        <c:auto val="1"/>
        <c:lblOffset val="100"/>
        <c:tickLblSkip val="2"/>
        <c:noMultiLvlLbl val="0"/>
      </c:catAx>
      <c:valAx>
        <c:axId val="46973952"/>
        <c:scaling>
          <c:orientation val="minMax"/>
        </c:scaling>
        <c:axPos val="l"/>
        <c:majorGridlines>
          <c:spPr>
            <a:ln w="12700">
              <a:solidFill>
                <a:srgbClr val="AAAAAA"/>
              </a:solidFill>
            </a:ln>
          </c:spPr>
        </c:majorGridlines>
        <c:delete val="0"/>
        <c:numFmt formatCode="General" sourceLinked="1"/>
        <c:majorTickMark val="none"/>
        <c:minorTickMark val="none"/>
        <c:tickLblPos val="nextTo"/>
        <c:spPr>
          <a:ln w="3175">
            <a:noFill/>
          </a:ln>
        </c:spPr>
        <c:txPr>
          <a:bodyPr vert="horz" rot="0"/>
          <a:lstStyle/>
          <a:p>
            <a:pPr>
              <a:defRPr lang="en-US" cap="none" sz="1100" b="0" i="0" u="none" baseline="0">
                <a:solidFill>
                  <a:srgbClr val="000000"/>
                </a:solidFill>
                <a:latin typeface="Helvetica Neue"/>
                <a:ea typeface="Helvetica Neue"/>
                <a:cs typeface="Helvetica Neue"/>
              </a:defRPr>
            </a:pPr>
          </a:p>
        </c:txPr>
        <c:crossAx val="57415111"/>
        <c:crossesAt val="1"/>
        <c:crossBetween val="midCat"/>
        <c:dispUnits/>
      </c:valAx>
      <c:spPr>
        <a:noFill/>
        <a:ln>
          <a:noFill/>
        </a:ln>
      </c:spPr>
    </c:plotArea>
    <c:plotVisOnly val="1"/>
    <c:dispBlanksAs val="gap"/>
    <c:showDLblsOverMax val="0"/>
  </c:chart>
  <c:spPr>
    <a:noFill/>
    <a:ln>
      <a:noFill/>
    </a:ln>
  </c:spPr>
  <c:txPr>
    <a:bodyPr vert="horz" rot="0"/>
    <a:lstStyle/>
    <a:p>
      <a:pPr>
        <a:defRPr lang="en-US" cap="none" sz="1300" b="0" i="0" u="none" baseline="0">
          <a:solidFill>
            <a:srgbClr val="000000"/>
          </a:solidFill>
          <a:latin typeface="Helvetica Neue"/>
          <a:ea typeface="Helvetica Neue"/>
          <a:cs typeface="Helvetica Neue"/>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Helvetica Neue"/>
                <a:ea typeface="Helvetica Neue"/>
                <a:cs typeface="Helvetica Neue"/>
              </a:rPr>
              <a:t>Daily Revenue</a:t>
            </a:r>
          </a:p>
        </c:rich>
      </c:tx>
      <c:layout>
        <c:manualLayout>
          <c:xMode val="factor"/>
          <c:yMode val="factor"/>
          <c:x val="-0.00875"/>
          <c:y val="0"/>
        </c:manualLayout>
      </c:layout>
      <c:spPr>
        <a:noFill/>
        <a:ln>
          <a:noFill/>
        </a:ln>
      </c:spPr>
    </c:title>
    <c:plotArea>
      <c:layout>
        <c:manualLayout>
          <c:xMode val="edge"/>
          <c:yMode val="edge"/>
          <c:x val="0.126"/>
          <c:y val="0.1875"/>
          <c:w val="0.85375"/>
          <c:h val="0.81375"/>
        </c:manualLayout>
      </c:layout>
      <c:lineChart>
        <c:grouping val="standard"/>
        <c:varyColors val="0"/>
        <c:ser>
          <c:idx val="0"/>
          <c:order val="0"/>
          <c:tx>
            <c:strRef>
              <c:f>'Data - Daily Data'!$D$1:$D$2</c:f>
              <c:strCache>
                <c:ptCount val="1"/>
                <c:pt idx="0">
                  <c:v>Daily Data Daily Revenue*</c:v>
                </c:pt>
              </c:strCache>
            </c:strRef>
          </c:tx>
          <c:spPr>
            <a:ln w="38100">
              <a:solidFill>
                <a:srgbClr val="2E578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 Daily Data'!$A$3:$A$33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'Data - Daily Data'!$D$3:$D$33</c:f>
              <c:numCache>
                <c:ptCount val="31"/>
                <c:pt idx="0">
                  <c:v>101326</c:v>
                </c:pt>
                <c:pt idx="1">
                  <c:v>122571</c:v>
                </c:pt>
                <c:pt idx="2">
                  <c:v>141327</c:v>
                </c:pt>
                <c:pt idx="3">
                  <c:v>145983</c:v>
                </c:pt>
                <c:pt idx="4">
                  <c:v>165577</c:v>
                </c:pt>
                <c:pt idx="5">
                  <c:v>193107</c:v>
                </c:pt>
                <c:pt idx="6">
                  <c:v>208416</c:v>
                </c:pt>
                <c:pt idx="7">
                  <c:v>208958</c:v>
                </c:pt>
                <c:pt idx="8">
                  <c:v>225461</c:v>
                </c:pt>
                <c:pt idx="9">
                  <c:v>255343</c:v>
                </c:pt>
                <c:pt idx="10">
                  <c:v>274658</c:v>
                </c:pt>
                <c:pt idx="11">
                  <c:v>281614</c:v>
                </c:pt>
                <c:pt idx="12">
                  <c:v>302853</c:v>
                </c:pt>
                <c:pt idx="13">
                  <c:v>303250</c:v>
                </c:pt>
                <c:pt idx="14">
                  <c:v>334521</c:v>
                </c:pt>
                <c:pt idx="15">
                  <c:v>354317</c:v>
                </c:pt>
                <c:pt idx="16">
                  <c:v>352604</c:v>
                </c:pt>
                <c:pt idx="17">
                  <c:v>373862</c:v>
                </c:pt>
                <c:pt idx="18">
                  <c:v>401497</c:v>
                </c:pt>
                <c:pt idx="19">
                  <c:v>423193</c:v>
                </c:pt>
                <c:pt idx="20">
                  <c:v>423026</c:v>
                </c:pt>
                <c:pt idx="21">
                  <c:v>418733</c:v>
                </c:pt>
                <c:pt idx="22">
                  <c:v>476039</c:v>
                </c:pt>
                <c:pt idx="23">
                  <c:v>471786</c:v>
                </c:pt>
                <c:pt idx="24">
                  <c:v>514253</c:v>
                </c:pt>
                <c:pt idx="25">
                  <c:v>513369</c:v>
                </c:pt>
                <c:pt idx="26">
                  <c:v>502218</c:v>
                </c:pt>
                <c:pt idx="27">
                  <c:v>558384</c:v>
                </c:pt>
                <c:pt idx="28">
                  <c:v>575338</c:v>
                </c:pt>
                <c:pt idx="29">
                  <c:v>558611</c:v>
                </c:pt>
                <c:pt idx="30">
                  <c:v>579034</c:v>
                </c:pt>
              </c:numCache>
            </c:numRef>
          </c:val>
          <c:smooth val="0"/>
        </c:ser>
        <c:marker val="1"/>
        <c:axId val="20112385"/>
        <c:axId val="46793738"/>
      </c:lineChart>
      <c:catAx>
        <c:axId val="20112385"/>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1100" b="0" i="0" u="none" baseline="0">
                <a:solidFill>
                  <a:srgbClr val="000000"/>
                </a:solidFill>
                <a:latin typeface="Helvetica Neue"/>
                <a:ea typeface="Helvetica Neue"/>
                <a:cs typeface="Helvetica Neue"/>
              </a:defRPr>
            </a:pPr>
          </a:p>
        </c:txPr>
        <c:crossAx val="46793738"/>
        <c:crosses val="autoZero"/>
        <c:auto val="1"/>
        <c:lblOffset val="100"/>
        <c:tickLblSkip val="2"/>
        <c:noMultiLvlLbl val="0"/>
      </c:catAx>
      <c:valAx>
        <c:axId val="46793738"/>
        <c:scaling>
          <c:orientation val="minMax"/>
        </c:scaling>
        <c:axPos val="l"/>
        <c:majorGridlines>
          <c:spPr>
            <a:ln w="12700">
              <a:solidFill>
                <a:srgbClr val="AAAAAA"/>
              </a:solidFill>
            </a:ln>
          </c:spPr>
        </c:majorGridlines>
        <c:delete val="0"/>
        <c:numFmt formatCode="General" sourceLinked="1"/>
        <c:majorTickMark val="none"/>
        <c:minorTickMark val="none"/>
        <c:tickLblPos val="nextTo"/>
        <c:spPr>
          <a:ln w="3175">
            <a:noFill/>
          </a:ln>
        </c:spPr>
        <c:txPr>
          <a:bodyPr vert="horz" rot="0"/>
          <a:lstStyle/>
          <a:p>
            <a:pPr>
              <a:defRPr lang="en-US" cap="none" sz="1100" b="0" i="0" u="none" baseline="0">
                <a:solidFill>
                  <a:srgbClr val="000000"/>
                </a:solidFill>
                <a:latin typeface="Helvetica Neue"/>
                <a:ea typeface="Helvetica Neue"/>
                <a:cs typeface="Helvetica Neue"/>
              </a:defRPr>
            </a:pPr>
          </a:p>
        </c:txPr>
        <c:crossAx val="20112385"/>
        <c:crossesAt val="1"/>
        <c:crossBetween val="midCat"/>
        <c:dispUnits/>
      </c:valAx>
      <c:spPr>
        <a:noFill/>
        <a:ln>
          <a:noFill/>
        </a:ln>
      </c:spPr>
    </c:plotArea>
    <c:plotVisOnly val="1"/>
    <c:dispBlanksAs val="gap"/>
    <c:showDLblsOverMax val="0"/>
  </c:chart>
  <c:spPr>
    <a:noFill/>
    <a:ln>
      <a:noFill/>
    </a:ln>
  </c:spPr>
  <c:txPr>
    <a:bodyPr vert="horz" rot="0"/>
    <a:lstStyle/>
    <a:p>
      <a:pPr>
        <a:defRPr lang="en-US" cap="none" sz="1300" b="0" i="0" u="none" baseline="0">
          <a:solidFill>
            <a:srgbClr val="000000"/>
          </a:solidFill>
          <a:latin typeface="Helvetica Neue"/>
          <a:ea typeface="Helvetica Neue"/>
          <a:cs typeface="Helvetica Neue"/>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Helvetica Neue"/>
                <a:ea typeface="Helvetica Neue"/>
                <a:cs typeface="Helvetica Neue"/>
              </a:rPr>
              <a:t>ARPDAU</a:t>
            </a:r>
          </a:p>
        </c:rich>
      </c:tx>
      <c:layout>
        <c:manualLayout>
          <c:xMode val="factor"/>
          <c:yMode val="factor"/>
          <c:x val="-0.0045"/>
          <c:y val="0"/>
        </c:manualLayout>
      </c:layout>
      <c:spPr>
        <a:noFill/>
        <a:ln>
          <a:noFill/>
        </a:ln>
      </c:spPr>
    </c:title>
    <c:plotArea>
      <c:layout>
        <c:manualLayout>
          <c:xMode val="edge"/>
          <c:yMode val="edge"/>
          <c:x val="0.042"/>
          <c:y val="0.18475"/>
          <c:w val="0.93725"/>
          <c:h val="0.816"/>
        </c:manualLayout>
      </c:layout>
      <c:lineChart>
        <c:grouping val="standard"/>
        <c:varyColors val="0"/>
        <c:ser>
          <c:idx val="0"/>
          <c:order val="0"/>
          <c:tx>
            <c:strRef>
              <c:f>'Data - Daily Data'!$E$1:$E$2</c:f>
              <c:strCache>
                <c:ptCount val="1"/>
                <c:pt idx="0">
                  <c:v>Daily Data ARPDAU</c:v>
                </c:pt>
              </c:strCache>
            </c:strRef>
          </c:tx>
          <c:spPr>
            <a:ln w="38100">
              <a:solidFill>
                <a:srgbClr val="2E578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 Daily Data'!$A$3:$A$33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'Data - Daily Data'!$E$3:$E$33</c:f>
              <c:numCache>
                <c:ptCount val="31"/>
                <c:pt idx="0">
                  <c:v>0.09157227111450918</c:v>
                </c:pt>
                <c:pt idx="1">
                  <c:v>0.09938643143430065</c:v>
                </c:pt>
                <c:pt idx="2">
                  <c:v>0.10747962422019912</c:v>
                </c:pt>
                <c:pt idx="3">
                  <c:v>0.11031530425254567</c:v>
                </c:pt>
                <c:pt idx="4">
                  <c:v>0.11116392578642954</c:v>
                </c:pt>
                <c:pt idx="5">
                  <c:v>0.11721605273620667</c:v>
                </c:pt>
                <c:pt idx="6">
                  <c:v>0.12072009452978383</c:v>
                </c:pt>
                <c:pt idx="7">
                  <c:v>0.11625337425087737</c:v>
                </c:pt>
                <c:pt idx="8">
                  <c:v>0.12191661191636859</c:v>
                </c:pt>
                <c:pt idx="9">
                  <c:v>0.1276112674817486</c:v>
                </c:pt>
                <c:pt idx="10">
                  <c:v>0.13228809595941837</c:v>
                </c:pt>
                <c:pt idx="11">
                  <c:v>0.1269151815188955</c:v>
                </c:pt>
                <c:pt idx="12">
                  <c:v>0.1375657217870421</c:v>
                </c:pt>
                <c:pt idx="13">
                  <c:v>0.12074794041641615</c:v>
                </c:pt>
                <c:pt idx="14">
                  <c:v>0.1264052012947312</c:v>
                </c:pt>
                <c:pt idx="15">
                  <c:v>0.12690632413035013</c:v>
                </c:pt>
                <c:pt idx="16">
                  <c:v>0.1285312896871396</c:v>
                </c:pt>
                <c:pt idx="17">
                  <c:v>0.1304260155703814</c:v>
                </c:pt>
                <c:pt idx="18">
                  <c:v>0.1372355461519925</c:v>
                </c:pt>
                <c:pt idx="19">
                  <c:v>0.14579227977146889</c:v>
                </c:pt>
                <c:pt idx="20">
                  <c:v>0.13105255999933083</c:v>
                </c:pt>
                <c:pt idx="21">
                  <c:v>0.133850087569481</c:v>
                </c:pt>
                <c:pt idx="22">
                  <c:v>0.13908203443985062</c:v>
                </c:pt>
                <c:pt idx="23">
                  <c:v>0.1310126540096949</c:v>
                </c:pt>
                <c:pt idx="24">
                  <c:v>0.13807558792202085</c:v>
                </c:pt>
                <c:pt idx="25">
                  <c:v>0.13064918803777706</c:v>
                </c:pt>
                <c:pt idx="26">
                  <c:v>0.1293359601344304</c:v>
                </c:pt>
                <c:pt idx="27">
                  <c:v>0.14021585925982286</c:v>
                </c:pt>
                <c:pt idx="28">
                  <c:v>0.14851414353422762</c:v>
                </c:pt>
                <c:pt idx="29">
                  <c:v>0.1320481623541081</c:v>
                </c:pt>
                <c:pt idx="30">
                  <c:v>0.12932741187044253</c:v>
                </c:pt>
              </c:numCache>
            </c:numRef>
          </c:val>
          <c:smooth val="0"/>
        </c:ser>
        <c:marker val="1"/>
        <c:axId val="18490459"/>
        <c:axId val="32196404"/>
      </c:lineChart>
      <c:catAx>
        <c:axId val="18490459"/>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1100" b="0" i="0" u="none" baseline="0">
                <a:solidFill>
                  <a:srgbClr val="000000"/>
                </a:solidFill>
                <a:latin typeface="Helvetica Neue"/>
                <a:ea typeface="Helvetica Neue"/>
                <a:cs typeface="Helvetica Neue"/>
              </a:defRPr>
            </a:pPr>
          </a:p>
        </c:txPr>
        <c:crossAx val="32196404"/>
        <c:crosses val="autoZero"/>
        <c:auto val="1"/>
        <c:lblOffset val="100"/>
        <c:tickLblSkip val="2"/>
        <c:noMultiLvlLbl val="0"/>
      </c:catAx>
      <c:valAx>
        <c:axId val="32196404"/>
        <c:scaling>
          <c:orientation val="minMax"/>
        </c:scaling>
        <c:axPos val="l"/>
        <c:majorGridlines>
          <c:spPr>
            <a:ln w="12700">
              <a:solidFill>
                <a:srgbClr val="AAAAAA"/>
              </a:solidFill>
            </a:ln>
          </c:spPr>
        </c:majorGridlines>
        <c:delete val="0"/>
        <c:numFmt formatCode="General" sourceLinked="1"/>
        <c:majorTickMark val="none"/>
        <c:minorTickMark val="none"/>
        <c:tickLblPos val="nextTo"/>
        <c:spPr>
          <a:ln w="3175">
            <a:noFill/>
          </a:ln>
        </c:spPr>
        <c:txPr>
          <a:bodyPr vert="horz" rot="0"/>
          <a:lstStyle/>
          <a:p>
            <a:pPr>
              <a:defRPr lang="en-US" cap="none" sz="1100" b="0" i="0" u="none" baseline="0">
                <a:solidFill>
                  <a:srgbClr val="000000"/>
                </a:solidFill>
                <a:latin typeface="Helvetica Neue"/>
                <a:ea typeface="Helvetica Neue"/>
                <a:cs typeface="Helvetica Neue"/>
              </a:defRPr>
            </a:pPr>
          </a:p>
        </c:txPr>
        <c:crossAx val="18490459"/>
        <c:crossesAt val="1"/>
        <c:crossBetween val="midCat"/>
        <c:dispUnits/>
      </c:valAx>
      <c:spPr>
        <a:noFill/>
        <a:ln>
          <a:noFill/>
        </a:ln>
      </c:spPr>
    </c:plotArea>
    <c:plotVisOnly val="1"/>
    <c:dispBlanksAs val="gap"/>
    <c:showDLblsOverMax val="0"/>
  </c:chart>
  <c:spPr>
    <a:noFill/>
    <a:ln>
      <a:noFill/>
    </a:ln>
  </c:spPr>
  <c:txPr>
    <a:bodyPr vert="horz" rot="0"/>
    <a:lstStyle/>
    <a:p>
      <a:pPr>
        <a:defRPr lang="en-US" cap="none" sz="1300" b="0" i="0" u="none" baseline="0">
          <a:solidFill>
            <a:srgbClr val="000000"/>
          </a:solidFill>
          <a:latin typeface="Helvetica Neue"/>
          <a:ea typeface="Helvetica Neue"/>
          <a:cs typeface="Helvetica Neue"/>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Helvetica Neue"/>
                <a:ea typeface="Helvetica Neue"/>
                <a:cs typeface="Helvetica Neue"/>
              </a:rPr>
              <a:t>Daily Conversion</a:t>
            </a:r>
          </a:p>
        </c:rich>
      </c:tx>
      <c:layout>
        <c:manualLayout>
          <c:xMode val="factor"/>
          <c:yMode val="factor"/>
          <c:x val="-0.0105"/>
          <c:y val="0"/>
        </c:manualLayout>
      </c:layout>
      <c:spPr>
        <a:noFill/>
        <a:ln>
          <a:noFill/>
        </a:ln>
      </c:spPr>
    </c:title>
    <c:plotArea>
      <c:layout>
        <c:manualLayout>
          <c:xMode val="edge"/>
          <c:yMode val="edge"/>
          <c:x val="0.0345"/>
          <c:y val="0.1875"/>
          <c:w val="0.94475"/>
          <c:h val="0.81375"/>
        </c:manualLayout>
      </c:layout>
      <c:lineChart>
        <c:grouping val="standard"/>
        <c:varyColors val="0"/>
        <c:ser>
          <c:idx val="0"/>
          <c:order val="0"/>
          <c:tx>
            <c:strRef>
              <c:f>'Data - Daily Data'!$H$1:$H$2</c:f>
              <c:strCache>
                <c:ptCount val="1"/>
                <c:pt idx="0">
                  <c:v>Daily Data Daily Conversion</c:v>
                </c:pt>
              </c:strCache>
            </c:strRef>
          </c:tx>
          <c:spPr>
            <a:ln w="38100">
              <a:solidFill>
                <a:srgbClr val="2E578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 Daily Data'!$A$3:$A$33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'Data - Daily Data'!$H$3:$H$33</c:f>
              <c:numCache>
                <c:ptCount val="31"/>
                <c:pt idx="0">
                  <c:v>0.028866331560197158</c:v>
                </c:pt>
                <c:pt idx="1">
                  <c:v>0.030855193115577443</c:v>
                </c:pt>
                <c:pt idx="2">
                  <c:v>0.033537427020219494</c:v>
                </c:pt>
                <c:pt idx="3">
                  <c:v>0.03743298131600325</c:v>
                </c:pt>
                <c:pt idx="4">
                  <c:v>0.03485768571016157</c:v>
                </c:pt>
                <c:pt idx="5">
                  <c:v>0.03724858796500035</c:v>
                </c:pt>
                <c:pt idx="6">
                  <c:v>0.03692164222330344</c:v>
                </c:pt>
                <c:pt idx="7">
                  <c:v>0.04007374949650502</c:v>
                </c:pt>
                <c:pt idx="8">
                  <c:v>0.04017941875461322</c:v>
                </c:pt>
                <c:pt idx="9">
                  <c:v>0.03868324151000728</c:v>
                </c:pt>
                <c:pt idx="10">
                  <c:v>0.041992360121394214</c:v>
                </c:pt>
                <c:pt idx="11">
                  <c:v>0.041525700623953596</c:v>
                </c:pt>
                <c:pt idx="12">
                  <c:v>0.041867077898628896</c:v>
                </c:pt>
                <c:pt idx="13">
                  <c:v>0.03951533588433681</c:v>
                </c:pt>
                <c:pt idx="14">
                  <c:v>0.03783151414477985</c:v>
                </c:pt>
                <c:pt idx="15">
                  <c:v>0.03952675488913332</c:v>
                </c:pt>
                <c:pt idx="16">
                  <c:v>0.04365749387970541</c:v>
                </c:pt>
                <c:pt idx="17">
                  <c:v>0.04291971862236034</c:v>
                </c:pt>
                <c:pt idx="18">
                  <c:v>0.04179579950129973</c:v>
                </c:pt>
                <c:pt idx="19">
                  <c:v>0.04638799853378496</c:v>
                </c:pt>
                <c:pt idx="20">
                  <c:v>0.04498234306955799</c:v>
                </c:pt>
                <c:pt idx="21">
                  <c:v>0.04428308261195196</c:v>
                </c:pt>
                <c:pt idx="22">
                  <c:v>0.04277707706821561</c:v>
                </c:pt>
                <c:pt idx="23">
                  <c:v>0.04517238200180391</c:v>
                </c:pt>
                <c:pt idx="24">
                  <c:v>0.04321277532057917</c:v>
                </c:pt>
                <c:pt idx="25">
                  <c:v>0.04126564818278757</c:v>
                </c:pt>
                <c:pt idx="26">
                  <c:v>0.04211663511930055</c:v>
                </c:pt>
                <c:pt idx="27">
                  <c:v>0.04426091644638033</c:v>
                </c:pt>
                <c:pt idx="28">
                  <c:v>0.04538429788012838</c:v>
                </c:pt>
                <c:pt idx="29">
                  <c:v>0.04342776663346223</c:v>
                </c:pt>
                <c:pt idx="30">
                  <c:v>0.04493026110542312</c:v>
                </c:pt>
              </c:numCache>
            </c:numRef>
          </c:val>
          <c:smooth val="0"/>
        </c:ser>
        <c:marker val="1"/>
        <c:axId val="21332181"/>
        <c:axId val="57771902"/>
      </c:lineChart>
      <c:catAx>
        <c:axId val="21332181"/>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1100" b="0" i="0" u="none" baseline="0">
                <a:solidFill>
                  <a:srgbClr val="000000"/>
                </a:solidFill>
                <a:latin typeface="Helvetica Neue"/>
                <a:ea typeface="Helvetica Neue"/>
                <a:cs typeface="Helvetica Neue"/>
              </a:defRPr>
            </a:pPr>
          </a:p>
        </c:txPr>
        <c:crossAx val="57771902"/>
        <c:crosses val="autoZero"/>
        <c:auto val="1"/>
        <c:lblOffset val="100"/>
        <c:tickLblSkip val="2"/>
        <c:noMultiLvlLbl val="0"/>
      </c:catAx>
      <c:valAx>
        <c:axId val="57771902"/>
        <c:scaling>
          <c:orientation val="minMax"/>
        </c:scaling>
        <c:axPos val="l"/>
        <c:majorGridlines>
          <c:spPr>
            <a:ln w="12700">
              <a:solidFill>
                <a:srgbClr val="AAAAAA"/>
              </a:solidFill>
            </a:ln>
          </c:spPr>
        </c:majorGridlines>
        <c:delete val="0"/>
        <c:numFmt formatCode="General" sourceLinked="1"/>
        <c:majorTickMark val="none"/>
        <c:minorTickMark val="none"/>
        <c:tickLblPos val="nextTo"/>
        <c:spPr>
          <a:ln w="3175">
            <a:noFill/>
          </a:ln>
        </c:spPr>
        <c:txPr>
          <a:bodyPr vert="horz" rot="0"/>
          <a:lstStyle/>
          <a:p>
            <a:pPr>
              <a:defRPr lang="en-US" cap="none" sz="1100" b="0" i="0" u="none" baseline="0">
                <a:solidFill>
                  <a:srgbClr val="000000"/>
                </a:solidFill>
                <a:latin typeface="Helvetica Neue"/>
                <a:ea typeface="Helvetica Neue"/>
                <a:cs typeface="Helvetica Neue"/>
              </a:defRPr>
            </a:pPr>
          </a:p>
        </c:txPr>
        <c:crossAx val="21332181"/>
        <c:crossesAt val="1"/>
        <c:crossBetween val="midCat"/>
        <c:dispUnits/>
      </c:valAx>
      <c:spPr>
        <a:noFill/>
        <a:ln>
          <a:noFill/>
        </a:ln>
      </c:spPr>
    </c:plotArea>
    <c:plotVisOnly val="1"/>
    <c:dispBlanksAs val="gap"/>
    <c:showDLblsOverMax val="0"/>
  </c:chart>
  <c:spPr>
    <a:noFill/>
    <a:ln>
      <a:noFill/>
    </a:ln>
  </c:spPr>
  <c:txPr>
    <a:bodyPr vert="horz" rot="0"/>
    <a:lstStyle/>
    <a:p>
      <a:pPr>
        <a:defRPr lang="en-US" cap="none" sz="1300" b="0" i="0" u="none" baseline="0">
          <a:solidFill>
            <a:srgbClr val="000000"/>
          </a:solidFill>
          <a:latin typeface="Helvetica Neue"/>
          <a:ea typeface="Helvetica Neue"/>
          <a:cs typeface="Helvetica Neue"/>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Helvetica Neue"/>
                <a:ea typeface="Helvetica Neue"/>
                <a:cs typeface="Helvetica Neue"/>
              </a:rPr>
              <a:t>Retained Users</a:t>
            </a:r>
          </a:p>
        </c:rich>
      </c:tx>
      <c:layout>
        <c:manualLayout>
          <c:xMode val="factor"/>
          <c:yMode val="factor"/>
          <c:x val="-0.009"/>
          <c:y val="0"/>
        </c:manualLayout>
      </c:layout>
      <c:spPr>
        <a:noFill/>
        <a:ln>
          <a:noFill/>
        </a:ln>
      </c:spPr>
    </c:title>
    <c:plotArea>
      <c:layout>
        <c:manualLayout>
          <c:xMode val="edge"/>
          <c:yMode val="edge"/>
          <c:x val="0.01275"/>
          <c:y val="0.18475"/>
          <c:w val="0.9665"/>
          <c:h val="0.816"/>
        </c:manualLayout>
      </c:layout>
      <c:lineChart>
        <c:grouping val="standard"/>
        <c:varyColors val="0"/>
        <c:ser>
          <c:idx val="0"/>
          <c:order val="0"/>
          <c:tx>
            <c:strRef>
              <c:f>'Data - Daily Data'!$I$1:$I$2</c:f>
              <c:strCache>
                <c:ptCount val="1"/>
                <c:pt idx="0">
                  <c:v>Daily Data Retained Users</c:v>
                </c:pt>
              </c:strCache>
            </c:strRef>
          </c:tx>
          <c:spPr>
            <a:ln w="38100">
              <a:solidFill>
                <a:srgbClr val="2E578B"/>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 Daily Data'!$A$3:$A$33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'Data - Daily Data'!$I$3:$I$33</c:f>
              <c:numCache>
                <c:ptCount val="31"/>
                <c:pt idx="0">
                  <c:v>1006152</c:v>
                </c:pt>
                <c:pt idx="1">
                  <c:v>1010696</c:v>
                </c:pt>
                <c:pt idx="2">
                  <c:v>1007762</c:v>
                </c:pt>
                <c:pt idx="3">
                  <c:v>909845</c:v>
                </c:pt>
                <c:pt idx="4">
                  <c:v>948278</c:v>
                </c:pt>
                <c:pt idx="5">
                  <c:v>1007937</c:v>
                </c:pt>
                <c:pt idx="6">
                  <c:v>973038</c:v>
                </c:pt>
                <c:pt idx="7">
                  <c:v>953600</c:v>
                </c:pt>
                <c:pt idx="8">
                  <c:v>888676</c:v>
                </c:pt>
                <c:pt idx="9">
                  <c:v>973358</c:v>
                </c:pt>
                <c:pt idx="10">
                  <c:v>956820</c:v>
                </c:pt>
                <c:pt idx="11">
                  <c:v>966705</c:v>
                </c:pt>
                <c:pt idx="12">
                  <c:v>886843</c:v>
                </c:pt>
                <c:pt idx="13">
                  <c:v>1094965</c:v>
                </c:pt>
                <c:pt idx="14">
                  <c:v>971629</c:v>
                </c:pt>
                <c:pt idx="15">
                  <c:v>1092397</c:v>
                </c:pt>
                <c:pt idx="16">
                  <c:v>925036</c:v>
                </c:pt>
                <c:pt idx="17">
                  <c:v>854717</c:v>
                </c:pt>
                <c:pt idx="18">
                  <c:v>1004738</c:v>
                </c:pt>
                <c:pt idx="19">
                  <c:v>736515</c:v>
                </c:pt>
                <c:pt idx="20">
                  <c:v>1007428</c:v>
                </c:pt>
                <c:pt idx="21">
                  <c:v>882452</c:v>
                </c:pt>
                <c:pt idx="22">
                  <c:v>1115162</c:v>
                </c:pt>
                <c:pt idx="23">
                  <c:v>1092556</c:v>
                </c:pt>
                <c:pt idx="24">
                  <c:v>1043370</c:v>
                </c:pt>
                <c:pt idx="25">
                  <c:v>1300372</c:v>
                </c:pt>
                <c:pt idx="26">
                  <c:v>937977</c:v>
                </c:pt>
                <c:pt idx="27">
                  <c:v>896938</c:v>
                </c:pt>
                <c:pt idx="28">
                  <c:v>837847</c:v>
                </c:pt>
                <c:pt idx="29">
                  <c:v>863874</c:v>
                </c:pt>
                <c:pt idx="30">
                  <c:v>1131980</c:v>
                </c:pt>
              </c:numCache>
            </c:numRef>
          </c:val>
          <c:smooth val="0"/>
        </c:ser>
        <c:marker val="1"/>
        <c:axId val="50185071"/>
        <c:axId val="49012456"/>
      </c:lineChart>
      <c:catAx>
        <c:axId val="50185071"/>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1100" b="0" i="0" u="none" baseline="0">
                <a:solidFill>
                  <a:srgbClr val="000000"/>
                </a:solidFill>
                <a:latin typeface="Helvetica Neue"/>
                <a:ea typeface="Helvetica Neue"/>
                <a:cs typeface="Helvetica Neue"/>
              </a:defRPr>
            </a:pPr>
          </a:p>
        </c:txPr>
        <c:crossAx val="49012456"/>
        <c:crosses val="autoZero"/>
        <c:auto val="1"/>
        <c:lblOffset val="100"/>
        <c:tickLblSkip val="2"/>
        <c:noMultiLvlLbl val="0"/>
      </c:catAx>
      <c:valAx>
        <c:axId val="49012456"/>
        <c:scaling>
          <c:orientation val="minMax"/>
        </c:scaling>
        <c:axPos val="l"/>
        <c:majorGridlines>
          <c:spPr>
            <a:ln w="12700">
              <a:solidFill>
                <a:srgbClr val="AAAAAA"/>
              </a:solidFill>
            </a:ln>
          </c:spPr>
        </c:majorGridlines>
        <c:delete val="0"/>
        <c:numFmt formatCode="General" sourceLinked="1"/>
        <c:majorTickMark val="none"/>
        <c:minorTickMark val="none"/>
        <c:tickLblPos val="nextTo"/>
        <c:spPr>
          <a:ln w="3175">
            <a:noFill/>
          </a:ln>
        </c:spPr>
        <c:txPr>
          <a:bodyPr vert="horz" rot="0"/>
          <a:lstStyle/>
          <a:p>
            <a:pPr>
              <a:defRPr lang="en-US" cap="none" sz="1100" b="0" i="0" u="none" baseline="0">
                <a:solidFill>
                  <a:srgbClr val="000000"/>
                </a:solidFill>
                <a:latin typeface="Helvetica Neue"/>
                <a:ea typeface="Helvetica Neue"/>
                <a:cs typeface="Helvetica Neue"/>
              </a:defRPr>
            </a:pPr>
          </a:p>
        </c:txPr>
        <c:crossAx val="50185071"/>
        <c:crossesAt val="1"/>
        <c:crossBetween val="midCat"/>
        <c:dispUnits/>
      </c:valAx>
      <c:spPr>
        <a:noFill/>
        <a:ln>
          <a:noFill/>
        </a:ln>
      </c:spPr>
    </c:plotArea>
    <c:plotVisOnly val="1"/>
    <c:dispBlanksAs val="gap"/>
    <c:showDLblsOverMax val="0"/>
  </c:chart>
  <c:spPr>
    <a:noFill/>
    <a:ln>
      <a:noFill/>
    </a:ln>
  </c:spPr>
  <c:txPr>
    <a:bodyPr vert="horz" rot="0"/>
    <a:lstStyle/>
    <a:p>
      <a:pPr>
        <a:defRPr lang="en-US" cap="none" sz="1300" b="0" i="0" u="none" baseline="0">
          <a:solidFill>
            <a:srgbClr val="000000"/>
          </a:solidFill>
          <a:latin typeface="Helvetica Neue"/>
          <a:ea typeface="Helvetica Neue"/>
          <a:cs typeface="Helvetica Neu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xdr:row>
      <xdr:rowOff>0</xdr:rowOff>
    </xdr:from>
    <xdr:to>
      <xdr:col>2</xdr:col>
      <xdr:colOff>4086225</xdr:colOff>
      <xdr:row>1</xdr:row>
      <xdr:rowOff>3800475</xdr:rowOff>
    </xdr:to>
    <xdr:pic>
      <xdr:nvPicPr>
        <xdr:cNvPr id="1" name="Picture 4"/>
        <xdr:cNvPicPr preferRelativeResize="1">
          <a:picLocks noChangeAspect="1"/>
        </xdr:cNvPicPr>
      </xdr:nvPicPr>
      <xdr:blipFill>
        <a:blip r:embed="rId1"/>
        <a:stretch>
          <a:fillRect/>
        </a:stretch>
      </xdr:blipFill>
      <xdr:spPr>
        <a:xfrm>
          <a:off x="7724775" y="304800"/>
          <a:ext cx="4086225" cy="3800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161925</xdr:rowOff>
    </xdr:from>
    <xdr:to>
      <xdr:col>7</xdr:col>
      <xdr:colOff>28575</xdr:colOff>
      <xdr:row>14</xdr:row>
      <xdr:rowOff>114300</xdr:rowOff>
    </xdr:to>
    <xdr:graphicFrame>
      <xdr:nvGraphicFramePr>
        <xdr:cNvPr id="1" name="Chart 1"/>
        <xdr:cNvGraphicFramePr/>
      </xdr:nvGraphicFramePr>
      <xdr:xfrm>
        <a:off x="38100" y="1295400"/>
        <a:ext cx="9391650" cy="267652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16</xdr:row>
      <xdr:rowOff>76200</xdr:rowOff>
    </xdr:from>
    <xdr:to>
      <xdr:col>7</xdr:col>
      <xdr:colOff>28575</xdr:colOff>
      <xdr:row>27</xdr:row>
      <xdr:rowOff>28575</xdr:rowOff>
    </xdr:to>
    <xdr:graphicFrame>
      <xdr:nvGraphicFramePr>
        <xdr:cNvPr id="2" name="Chart 2"/>
        <xdr:cNvGraphicFramePr/>
      </xdr:nvGraphicFramePr>
      <xdr:xfrm>
        <a:off x="38100" y="4429125"/>
        <a:ext cx="9391650" cy="26765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28</xdr:row>
      <xdr:rowOff>171450</xdr:rowOff>
    </xdr:from>
    <xdr:to>
      <xdr:col>7</xdr:col>
      <xdr:colOff>38100</xdr:colOff>
      <xdr:row>39</xdr:row>
      <xdr:rowOff>123825</xdr:rowOff>
    </xdr:to>
    <xdr:graphicFrame>
      <xdr:nvGraphicFramePr>
        <xdr:cNvPr id="3" name="Chart 3"/>
        <xdr:cNvGraphicFramePr/>
      </xdr:nvGraphicFramePr>
      <xdr:xfrm>
        <a:off x="9525" y="7496175"/>
        <a:ext cx="9429750" cy="2676525"/>
      </xdr:xfrm>
      <a:graphic>
        <a:graphicData uri="http://schemas.openxmlformats.org/drawingml/2006/chart">
          <c:chart xmlns:c="http://schemas.openxmlformats.org/drawingml/2006/chart" r:id="rId3"/>
        </a:graphicData>
      </a:graphic>
    </xdr:graphicFrame>
    <xdr:clientData/>
  </xdr:twoCellAnchor>
  <xdr:twoCellAnchor>
    <xdr:from>
      <xdr:col>8</xdr:col>
      <xdr:colOff>200025</xdr:colOff>
      <xdr:row>3</xdr:row>
      <xdr:rowOff>219075</xdr:rowOff>
    </xdr:from>
    <xdr:to>
      <xdr:col>15</xdr:col>
      <xdr:colOff>66675</xdr:colOff>
      <xdr:row>14</xdr:row>
      <xdr:rowOff>171450</xdr:rowOff>
    </xdr:to>
    <xdr:graphicFrame>
      <xdr:nvGraphicFramePr>
        <xdr:cNvPr id="4" name="Chart 4"/>
        <xdr:cNvGraphicFramePr/>
      </xdr:nvGraphicFramePr>
      <xdr:xfrm>
        <a:off x="10944225" y="1352550"/>
        <a:ext cx="9267825" cy="2676525"/>
      </xdr:xfrm>
      <a:graphic>
        <a:graphicData uri="http://schemas.openxmlformats.org/drawingml/2006/chart">
          <c:chart xmlns:c="http://schemas.openxmlformats.org/drawingml/2006/chart" r:id="rId4"/>
        </a:graphicData>
      </a:graphic>
    </xdr:graphicFrame>
    <xdr:clientData/>
  </xdr:twoCellAnchor>
  <xdr:twoCellAnchor>
    <xdr:from>
      <xdr:col>8</xdr:col>
      <xdr:colOff>295275</xdr:colOff>
      <xdr:row>16</xdr:row>
      <xdr:rowOff>133350</xdr:rowOff>
    </xdr:from>
    <xdr:to>
      <xdr:col>15</xdr:col>
      <xdr:colOff>66675</xdr:colOff>
      <xdr:row>27</xdr:row>
      <xdr:rowOff>85725</xdr:rowOff>
    </xdr:to>
    <xdr:graphicFrame>
      <xdr:nvGraphicFramePr>
        <xdr:cNvPr id="5" name="Chart 5"/>
        <xdr:cNvGraphicFramePr/>
      </xdr:nvGraphicFramePr>
      <xdr:xfrm>
        <a:off x="11039475" y="4486275"/>
        <a:ext cx="9172575" cy="2676525"/>
      </xdr:xfrm>
      <a:graphic>
        <a:graphicData uri="http://schemas.openxmlformats.org/drawingml/2006/chart">
          <c:chart xmlns:c="http://schemas.openxmlformats.org/drawingml/2006/chart" r:id="rId5"/>
        </a:graphicData>
      </a:graphic>
    </xdr:graphicFrame>
    <xdr:clientData/>
  </xdr:twoCellAnchor>
  <xdr:twoCellAnchor>
    <xdr:from>
      <xdr:col>8</xdr:col>
      <xdr:colOff>200025</xdr:colOff>
      <xdr:row>28</xdr:row>
      <xdr:rowOff>171450</xdr:rowOff>
    </xdr:from>
    <xdr:to>
      <xdr:col>15</xdr:col>
      <xdr:colOff>66675</xdr:colOff>
      <xdr:row>39</xdr:row>
      <xdr:rowOff>123825</xdr:rowOff>
    </xdr:to>
    <xdr:graphicFrame>
      <xdr:nvGraphicFramePr>
        <xdr:cNvPr id="6" name="Chart 6"/>
        <xdr:cNvGraphicFramePr/>
      </xdr:nvGraphicFramePr>
      <xdr:xfrm>
        <a:off x="10944225" y="7496175"/>
        <a:ext cx="9267825" cy="267652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ill-luton.co.uk/f2pspreadsheet/" TargetMode="External" /><Relationship Id="rId2" Type="http://schemas.openxmlformats.org/officeDocument/2006/relationships/hyperlink" Target="http://www.amazon.co.uk/gp/product/0321919017/ref=as_li_tf_tl?ie=UTF8&amp;camp=1634&amp;creative=6738&amp;creativeASIN=0321919017&amp;linkCode=as2&amp;tag=will_luton-21" TargetMode="External" /><Relationship Id="rId3" Type="http://schemas.openxmlformats.org/officeDocument/2006/relationships/hyperlink" Target="http://www.amazon.com/Free2Play-Making-Money-From-Games/dp/0321919017/?_encoding=UTF8&amp;camp=1634&amp;creative=6738&amp;linkCode=ur2&amp;tag=will_luton-21" TargetMode="Externa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2:C13"/>
  <sheetViews>
    <sheetView tabSelected="1" workbookViewId="0" topLeftCell="A1">
      <selection activeCell="A94" sqref="A94"/>
    </sheetView>
  </sheetViews>
  <sheetFormatPr defaultColWidth="11.19921875" defaultRowHeight="14.25"/>
  <cols>
    <col min="1" max="1" width="3.3984375" style="18" customWidth="1"/>
    <col min="2" max="2" width="77.69921875" style="18" customWidth="1"/>
    <col min="3" max="3" width="43.59765625" style="18" customWidth="1"/>
    <col min="4" max="16384" width="10.69921875" style="18" customWidth="1"/>
  </cols>
  <sheetData>
    <row r="1" ht="24" customHeight="1"/>
    <row r="2" ht="300.75" customHeight="1">
      <c r="B2" s="17" t="s">
        <v>34</v>
      </c>
    </row>
    <row r="4" spans="2:3" ht="15">
      <c r="B4" s="19" t="s">
        <v>31</v>
      </c>
      <c r="C4" s="23" t="s">
        <v>33</v>
      </c>
    </row>
    <row r="5" spans="2:3" ht="12.75">
      <c r="B5" s="20"/>
      <c r="C5" s="19" t="s">
        <v>32</v>
      </c>
    </row>
    <row r="6" ht="12.75">
      <c r="B6" s="20"/>
    </row>
    <row r="7" spans="2:3" ht="12.75">
      <c r="B7" s="20"/>
      <c r="C7" s="20"/>
    </row>
    <row r="8" spans="2:3" ht="12.75">
      <c r="B8" s="20"/>
      <c r="C8" s="20"/>
    </row>
    <row r="9" spans="2:3" ht="12.75">
      <c r="B9" s="20"/>
      <c r="C9" s="20"/>
    </row>
    <row r="10" spans="2:3" ht="12.75">
      <c r="B10" s="20"/>
      <c r="C10" s="20"/>
    </row>
    <row r="11" spans="2:3" ht="12.75">
      <c r="B11" s="20"/>
      <c r="C11" s="20"/>
    </row>
    <row r="12" spans="2:3" ht="12.75">
      <c r="B12" s="20"/>
      <c r="C12" s="20"/>
    </row>
    <row r="13" spans="2:3" ht="12.75">
      <c r="B13" s="20"/>
      <c r="C13" s="20"/>
    </row>
  </sheetData>
  <sheetProtection/>
  <hyperlinks>
    <hyperlink ref="B4" r:id="rId1" display="Download this spreadsheet"/>
    <hyperlink ref="C5" r:id="rId2" display="Buy the book"/>
    <hyperlink ref="C4" r:id="rId3" display="Buy the book (US)"/>
  </hyperlinks>
  <printOptions/>
  <pageMargins left="0.75" right="0.75" top="1" bottom="1" header="0.5" footer="0.5"/>
  <pageSetup orientation="portrait" paperSize="9"/>
  <drawing r:id="rId4"/>
</worksheet>
</file>

<file path=xl/worksheets/sheet2.xml><?xml version="1.0" encoding="utf-8"?>
<worksheet xmlns="http://schemas.openxmlformats.org/spreadsheetml/2006/main" xmlns:r="http://schemas.openxmlformats.org/officeDocument/2006/relationships">
  <dimension ref="A1:O3"/>
  <sheetViews>
    <sheetView showGridLines="0" workbookViewId="0" topLeftCell="A1">
      <selection activeCell="A119" sqref="A119"/>
    </sheetView>
  </sheetViews>
  <sheetFormatPr defaultColWidth="10.296875" defaultRowHeight="19.5" customHeight="1"/>
  <cols>
    <col min="1" max="15" width="14.09765625" style="1" customWidth="1"/>
    <col min="16" max="16384" width="10.296875" style="1" customWidth="1"/>
  </cols>
  <sheetData>
    <row r="1" spans="1:15" ht="15.75" customHeight="1">
      <c r="A1" s="21" t="s">
        <v>0</v>
      </c>
      <c r="B1" s="21"/>
      <c r="C1" s="21"/>
      <c r="D1" s="21"/>
      <c r="E1" s="21"/>
      <c r="F1" s="21"/>
      <c r="G1" s="21"/>
      <c r="H1" s="21"/>
      <c r="I1" s="21"/>
      <c r="J1" s="21"/>
      <c r="K1" s="21"/>
      <c r="L1" s="21"/>
      <c r="M1" s="21"/>
      <c r="N1" s="21"/>
      <c r="O1" s="21"/>
    </row>
    <row r="2" spans="1:15" ht="57.7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row>
    <row r="3" spans="1:15" ht="15.75" customHeight="1">
      <c r="A3" s="13">
        <f>SUM('Data - Daily Data'!D3:D33)</f>
        <v>10761229</v>
      </c>
      <c r="B3" s="13">
        <f>SUM('Data - Daily Data'!J3:J33)</f>
        <v>2790000</v>
      </c>
      <c r="C3" s="13">
        <f>A3-'Data - Monthly Data'!C3-'KPIs and Graphs - KPIs'!B3</f>
        <v>7821229</v>
      </c>
      <c r="D3" s="16">
        <f>AVERAGE('Data - Daily Data'!C3:C33)</f>
        <v>2672725.4516129033</v>
      </c>
      <c r="E3" s="15">
        <f>AVERAGE('Data - Daily Data'!E3:E33)</f>
        <v>0.12643910332716105</v>
      </c>
      <c r="F3" s="15">
        <f>A1:A3/'Data - Monthly Data'!A1:A3</f>
        <v>1.345153625</v>
      </c>
      <c r="G3" s="3">
        <f>D1:D3/'Data - Monthly Data'!A1:A3</f>
        <v>0.3340906814516129</v>
      </c>
      <c r="H3" s="4">
        <f>AVERAGE('Data - Daily Data'!H3:H33)</f>
        <v>0.0405641676842115</v>
      </c>
      <c r="I3" s="5">
        <f>SUM('Data - Daily Data'!B3:B33)</f>
        <v>52574826</v>
      </c>
      <c r="J3" s="3">
        <f>1-'Data - Monthly Data'!B1:B3</f>
        <v>0.4</v>
      </c>
      <c r="K3" s="15">
        <f>AVERAGE('Data - Daily Data'!K3:K33)</f>
        <v>0.10141045710093473</v>
      </c>
      <c r="L3" s="15">
        <f>'Data - Monthly Data'!C1:C3/'Data - Monthly Data'!A1:A3</f>
        <v>0.01875</v>
      </c>
      <c r="M3" s="6">
        <f>(1/J1:J3)</f>
        <v>2.5</v>
      </c>
      <c r="N3" s="15">
        <f>L1:L3*M1:M3</f>
        <v>0.046875</v>
      </c>
      <c r="O3" s="13">
        <f>(F1:F3/J1:J3)-(K1:K3+N1:N3)</f>
        <v>3.214598605399065</v>
      </c>
    </row>
  </sheetData>
  <sheetProtection/>
  <mergeCells count="1">
    <mergeCell ref="A1:O1"/>
  </mergeCells>
  <printOptions/>
  <pageMargins left="0.7874014973640442" right="0.7874014973640442" top="0.7874014973640442" bottom="0.7874014973640442" header="0.39370083808898926" footer="0.39370083808898926"/>
  <pageSetup firstPageNumber="1" useFirstPageNumber="1" orientation="landscape" paperSize="9"/>
  <drawing r:id="rId1"/>
</worksheet>
</file>

<file path=xl/worksheets/sheet3.xml><?xml version="1.0" encoding="utf-8"?>
<worksheet xmlns="http://schemas.openxmlformats.org/spreadsheetml/2006/main" xmlns:r="http://schemas.openxmlformats.org/officeDocument/2006/relationships">
  <dimension ref="A1:C3"/>
  <sheetViews>
    <sheetView showGridLines="0" workbookViewId="0" topLeftCell="A1">
      <selection activeCell="A132" sqref="A132"/>
    </sheetView>
  </sheetViews>
  <sheetFormatPr defaultColWidth="10.296875" defaultRowHeight="19.5" customHeight="1"/>
  <cols>
    <col min="1" max="3" width="12.3984375" style="1" customWidth="1"/>
    <col min="4" max="16384" width="10.296875" style="1" customWidth="1"/>
  </cols>
  <sheetData>
    <row r="1" spans="1:3" ht="12.75">
      <c r="A1" s="22" t="s">
        <v>16</v>
      </c>
      <c r="B1" s="22"/>
      <c r="C1" s="22"/>
    </row>
    <row r="2" spans="1:3" ht="51.75">
      <c r="A2" s="7" t="s">
        <v>17</v>
      </c>
      <c r="B2" s="7" t="s">
        <v>18</v>
      </c>
      <c r="C2" s="7" t="s">
        <v>19</v>
      </c>
    </row>
    <row r="3" spans="1:3" ht="12.75">
      <c r="A3" s="8">
        <v>8000000</v>
      </c>
      <c r="B3" s="9">
        <v>0.6</v>
      </c>
      <c r="C3" s="14">
        <v>150000</v>
      </c>
    </row>
  </sheetData>
  <sheetProtection/>
  <mergeCells count="1">
    <mergeCell ref="A1:C1"/>
  </mergeCells>
  <printOptions/>
  <pageMargins left="0.7874014973640442" right="0.7874014973640442" top="0.7874014973640442" bottom="0.7874014973640442" header="0.39370083808898926" footer="0.39370083808898926"/>
  <pageSetup firstPageNumber="1" useFirstPageNumber="1" orientation="landscape" paperSize="9"/>
</worksheet>
</file>

<file path=xl/worksheets/sheet4.xml><?xml version="1.0" encoding="utf-8"?>
<worksheet xmlns="http://schemas.openxmlformats.org/spreadsheetml/2006/main" xmlns:r="http://schemas.openxmlformats.org/officeDocument/2006/relationships">
  <dimension ref="A1:K33"/>
  <sheetViews>
    <sheetView showGridLines="0" workbookViewId="0" topLeftCell="A1">
      <selection activeCell="A96" sqref="A96"/>
    </sheetView>
  </sheetViews>
  <sheetFormatPr defaultColWidth="10.296875" defaultRowHeight="19.5" customHeight="1"/>
  <cols>
    <col min="1" max="11" width="12.3984375" style="1" customWidth="1"/>
    <col min="12" max="16384" width="10.296875" style="1" customWidth="1"/>
  </cols>
  <sheetData>
    <row r="1" spans="1:11" ht="12.75">
      <c r="A1" s="22" t="s">
        <v>20</v>
      </c>
      <c r="B1" s="22"/>
      <c r="C1" s="22"/>
      <c r="D1" s="22"/>
      <c r="E1" s="22"/>
      <c r="F1" s="22"/>
      <c r="G1" s="22"/>
      <c r="H1" s="22"/>
      <c r="I1" s="22"/>
      <c r="J1" s="22"/>
      <c r="K1" s="22"/>
    </row>
    <row r="2" spans="1:11" ht="25.5">
      <c r="A2" s="2" t="s">
        <v>21</v>
      </c>
      <c r="B2" s="10" t="s">
        <v>22</v>
      </c>
      <c r="C2" s="10" t="s">
        <v>23</v>
      </c>
      <c r="D2" s="10" t="s">
        <v>24</v>
      </c>
      <c r="E2" s="2" t="s">
        <v>5</v>
      </c>
      <c r="F2" s="10" t="s">
        <v>25</v>
      </c>
      <c r="G2" s="2" t="s">
        <v>26</v>
      </c>
      <c r="H2" s="2" t="s">
        <v>27</v>
      </c>
      <c r="I2" s="2" t="s">
        <v>28</v>
      </c>
      <c r="J2" s="10" t="s">
        <v>29</v>
      </c>
      <c r="K2" s="2" t="s">
        <v>30</v>
      </c>
    </row>
    <row r="3" spans="1:11" ht="12.75">
      <c r="A3" s="11">
        <v>1</v>
      </c>
      <c r="B3" s="12">
        <v>100362</v>
      </c>
      <c r="C3" s="12">
        <v>1106514</v>
      </c>
      <c r="D3" s="14">
        <v>101326</v>
      </c>
      <c r="E3" s="13">
        <f aca="true" t="shared" si="0" ref="E3:E33">D3/C3</f>
        <v>0.09157227111450918</v>
      </c>
      <c r="F3" s="12">
        <v>31941</v>
      </c>
      <c r="G3" s="13">
        <f aca="true" t="shared" si="1" ref="G3:G33">D3/F3</f>
        <v>3.172286403055634</v>
      </c>
      <c r="H3" s="4">
        <f aca="true" t="shared" si="2" ref="H3:H33">F3/C3</f>
        <v>0.028866331560197158</v>
      </c>
      <c r="I3" s="5">
        <f aca="true" t="shared" si="3" ref="I3:I33">C3-B3</f>
        <v>1006152</v>
      </c>
      <c r="J3" s="14">
        <v>75000</v>
      </c>
      <c r="K3" s="13">
        <f aca="true" t="shared" si="4" ref="K3:K33">J3/B3</f>
        <v>0.7472947928498834</v>
      </c>
    </row>
    <row r="4" spans="1:11" ht="12.75">
      <c r="A4" s="11">
        <v>2</v>
      </c>
      <c r="B4" s="12">
        <v>222581</v>
      </c>
      <c r="C4" s="12">
        <v>1233277</v>
      </c>
      <c r="D4" s="14">
        <v>122571</v>
      </c>
      <c r="E4" s="13">
        <f t="shared" si="0"/>
        <v>0.09938643143430065</v>
      </c>
      <c r="F4" s="12">
        <v>38053</v>
      </c>
      <c r="G4" s="13">
        <f t="shared" si="1"/>
        <v>3.2210601003863033</v>
      </c>
      <c r="H4" s="4">
        <f t="shared" si="2"/>
        <v>0.030855193115577443</v>
      </c>
      <c r="I4" s="5">
        <f t="shared" si="3"/>
        <v>1010696</v>
      </c>
      <c r="J4" s="14">
        <v>76000</v>
      </c>
      <c r="K4" s="13">
        <f t="shared" si="4"/>
        <v>0.3414487310237621</v>
      </c>
    </row>
    <row r="5" spans="1:11" ht="12.75">
      <c r="A5" s="11">
        <v>3</v>
      </c>
      <c r="B5" s="12">
        <v>307157</v>
      </c>
      <c r="C5" s="12">
        <v>1314919</v>
      </c>
      <c r="D5" s="14">
        <v>141327</v>
      </c>
      <c r="E5" s="13">
        <f t="shared" si="0"/>
        <v>0.10747962422019912</v>
      </c>
      <c r="F5" s="12">
        <v>44099</v>
      </c>
      <c r="G5" s="13">
        <f t="shared" si="1"/>
        <v>3.2047665479942857</v>
      </c>
      <c r="H5" s="4">
        <f t="shared" si="2"/>
        <v>0.033537427020219494</v>
      </c>
      <c r="I5" s="5">
        <f t="shared" si="3"/>
        <v>1007762</v>
      </c>
      <c r="J5" s="14">
        <v>77000</v>
      </c>
      <c r="K5" s="13">
        <f t="shared" si="4"/>
        <v>0.25068613119674954</v>
      </c>
    </row>
    <row r="6" spans="1:11" ht="12.75">
      <c r="A6" s="11">
        <v>4</v>
      </c>
      <c r="B6" s="12">
        <v>413480</v>
      </c>
      <c r="C6" s="12">
        <v>1323325</v>
      </c>
      <c r="D6" s="14">
        <v>145983</v>
      </c>
      <c r="E6" s="13">
        <f t="shared" si="0"/>
        <v>0.11031530425254567</v>
      </c>
      <c r="F6" s="12">
        <v>49536</v>
      </c>
      <c r="G6" s="13">
        <f t="shared" si="1"/>
        <v>2.9470082364341086</v>
      </c>
      <c r="H6" s="4">
        <f t="shared" si="2"/>
        <v>0.03743298131600325</v>
      </c>
      <c r="I6" s="5">
        <f t="shared" si="3"/>
        <v>909845</v>
      </c>
      <c r="J6" s="14">
        <v>78000</v>
      </c>
      <c r="K6" s="13">
        <f t="shared" si="4"/>
        <v>0.18864273967301926</v>
      </c>
    </row>
    <row r="7" spans="1:11" ht="12.75">
      <c r="A7" s="11">
        <v>5</v>
      </c>
      <c r="B7" s="12">
        <v>541207</v>
      </c>
      <c r="C7" s="12">
        <v>1489485</v>
      </c>
      <c r="D7" s="14">
        <v>165577</v>
      </c>
      <c r="E7" s="13">
        <f t="shared" si="0"/>
        <v>0.11116392578642954</v>
      </c>
      <c r="F7" s="12">
        <v>51920</v>
      </c>
      <c r="G7" s="13">
        <f t="shared" si="1"/>
        <v>3.1890793528505395</v>
      </c>
      <c r="H7" s="4">
        <f t="shared" si="2"/>
        <v>0.03485768571016157</v>
      </c>
      <c r="I7" s="5">
        <f t="shared" si="3"/>
        <v>948278</v>
      </c>
      <c r="J7" s="14">
        <v>79000</v>
      </c>
      <c r="K7" s="13">
        <f t="shared" si="4"/>
        <v>0.1459700262561275</v>
      </c>
    </row>
    <row r="8" spans="1:11" ht="12.75">
      <c r="A8" s="11">
        <v>6</v>
      </c>
      <c r="B8" s="12">
        <v>639508</v>
      </c>
      <c r="C8" s="12">
        <v>1647445</v>
      </c>
      <c r="D8" s="14">
        <v>193107</v>
      </c>
      <c r="E8" s="13">
        <f t="shared" si="0"/>
        <v>0.11721605273620667</v>
      </c>
      <c r="F8" s="12">
        <v>61365</v>
      </c>
      <c r="G8" s="13">
        <f t="shared" si="1"/>
        <v>3.146858958689807</v>
      </c>
      <c r="H8" s="4">
        <f t="shared" si="2"/>
        <v>0.03724858796500035</v>
      </c>
      <c r="I8" s="5">
        <f t="shared" si="3"/>
        <v>1007937</v>
      </c>
      <c r="J8" s="14">
        <v>80000</v>
      </c>
      <c r="K8" s="13">
        <f t="shared" si="4"/>
        <v>0.12509616767890316</v>
      </c>
    </row>
    <row r="9" spans="1:11" ht="12.75">
      <c r="A9" s="11">
        <v>7</v>
      </c>
      <c r="B9" s="12">
        <v>753402</v>
      </c>
      <c r="C9" s="12">
        <v>1726440</v>
      </c>
      <c r="D9" s="14">
        <v>208416</v>
      </c>
      <c r="E9" s="13">
        <f t="shared" si="0"/>
        <v>0.12072009452978383</v>
      </c>
      <c r="F9" s="12">
        <v>63743</v>
      </c>
      <c r="G9" s="13">
        <f t="shared" si="1"/>
        <v>3.2696296063881523</v>
      </c>
      <c r="H9" s="4">
        <f t="shared" si="2"/>
        <v>0.03692164222330344</v>
      </c>
      <c r="I9" s="5">
        <f t="shared" si="3"/>
        <v>973038</v>
      </c>
      <c r="J9" s="14">
        <v>81000</v>
      </c>
      <c r="K9" s="13">
        <f t="shared" si="4"/>
        <v>0.10751232409789196</v>
      </c>
    </row>
    <row r="10" spans="1:11" ht="12.75">
      <c r="A10" s="11">
        <v>8</v>
      </c>
      <c r="B10" s="12">
        <v>843836</v>
      </c>
      <c r="C10" s="12">
        <v>1797436</v>
      </c>
      <c r="D10" s="14">
        <v>208958</v>
      </c>
      <c r="E10" s="13">
        <f t="shared" si="0"/>
        <v>0.11625337425087737</v>
      </c>
      <c r="F10" s="12">
        <v>72030</v>
      </c>
      <c r="G10" s="13">
        <f t="shared" si="1"/>
        <v>2.90098570040261</v>
      </c>
      <c r="H10" s="4">
        <f t="shared" si="2"/>
        <v>0.04007374949650502</v>
      </c>
      <c r="I10" s="5">
        <f t="shared" si="3"/>
        <v>953600</v>
      </c>
      <c r="J10" s="14">
        <v>82000</v>
      </c>
      <c r="K10" s="13">
        <f t="shared" si="4"/>
        <v>0.09717528050474263</v>
      </c>
    </row>
    <row r="11" spans="1:11" ht="12.75">
      <c r="A11" s="11">
        <v>9</v>
      </c>
      <c r="B11" s="12">
        <v>960629</v>
      </c>
      <c r="C11" s="12">
        <v>1849305</v>
      </c>
      <c r="D11" s="14">
        <v>225461</v>
      </c>
      <c r="E11" s="13">
        <f t="shared" si="0"/>
        <v>0.12191661191636859</v>
      </c>
      <c r="F11" s="12">
        <v>74304</v>
      </c>
      <c r="G11" s="13">
        <f t="shared" si="1"/>
        <v>3.034305017226529</v>
      </c>
      <c r="H11" s="4">
        <f t="shared" si="2"/>
        <v>0.04017941875461322</v>
      </c>
      <c r="I11" s="5">
        <f t="shared" si="3"/>
        <v>888676</v>
      </c>
      <c r="J11" s="14">
        <v>83000</v>
      </c>
      <c r="K11" s="13">
        <f t="shared" si="4"/>
        <v>0.08640172220493031</v>
      </c>
    </row>
    <row r="12" spans="1:11" ht="12.75">
      <c r="A12" s="11">
        <v>10</v>
      </c>
      <c r="B12" s="12">
        <v>1027586</v>
      </c>
      <c r="C12" s="12">
        <v>2000944</v>
      </c>
      <c r="D12" s="14">
        <v>255343</v>
      </c>
      <c r="E12" s="13">
        <f t="shared" si="0"/>
        <v>0.1276112674817486</v>
      </c>
      <c r="F12" s="12">
        <v>77403</v>
      </c>
      <c r="G12" s="13">
        <f t="shared" si="1"/>
        <v>3.2988773044972417</v>
      </c>
      <c r="H12" s="4">
        <f t="shared" si="2"/>
        <v>0.03868324151000728</v>
      </c>
      <c r="I12" s="5">
        <f t="shared" si="3"/>
        <v>973358</v>
      </c>
      <c r="J12" s="14">
        <v>84000</v>
      </c>
      <c r="K12" s="13">
        <f t="shared" si="4"/>
        <v>0.08174498290167441</v>
      </c>
    </row>
    <row r="13" spans="1:11" ht="12.75">
      <c r="A13" s="11">
        <v>11</v>
      </c>
      <c r="B13" s="12">
        <v>1119391</v>
      </c>
      <c r="C13" s="12">
        <v>2076211</v>
      </c>
      <c r="D13" s="14">
        <v>274658</v>
      </c>
      <c r="E13" s="13">
        <f t="shared" si="0"/>
        <v>0.13228809595941837</v>
      </c>
      <c r="F13" s="12">
        <v>87185</v>
      </c>
      <c r="G13" s="13">
        <f t="shared" si="1"/>
        <v>3.1502896140391123</v>
      </c>
      <c r="H13" s="4">
        <f t="shared" si="2"/>
        <v>0.041992360121394214</v>
      </c>
      <c r="I13" s="5">
        <f t="shared" si="3"/>
        <v>956820</v>
      </c>
      <c r="J13" s="14">
        <v>85000</v>
      </c>
      <c r="K13" s="13">
        <f t="shared" si="4"/>
        <v>0.07593414633492676</v>
      </c>
    </row>
    <row r="14" spans="1:11" ht="12.75">
      <c r="A14" s="11">
        <v>12</v>
      </c>
      <c r="B14" s="12">
        <v>1252210</v>
      </c>
      <c r="C14" s="12">
        <v>2218915</v>
      </c>
      <c r="D14" s="14">
        <v>281614</v>
      </c>
      <c r="E14" s="13">
        <f t="shared" si="0"/>
        <v>0.1269151815188955</v>
      </c>
      <c r="F14" s="12">
        <v>92142</v>
      </c>
      <c r="G14" s="13">
        <f t="shared" si="1"/>
        <v>3.05630439973085</v>
      </c>
      <c r="H14" s="4">
        <f t="shared" si="2"/>
        <v>0.041525700623953596</v>
      </c>
      <c r="I14" s="5">
        <f t="shared" si="3"/>
        <v>966705</v>
      </c>
      <c r="J14" s="14">
        <v>86000</v>
      </c>
      <c r="K14" s="13">
        <f t="shared" si="4"/>
        <v>0.06867857627714201</v>
      </c>
    </row>
    <row r="15" spans="1:11" ht="12.75">
      <c r="A15" s="11">
        <v>13</v>
      </c>
      <c r="B15" s="12">
        <v>1314672</v>
      </c>
      <c r="C15" s="12">
        <v>2201515</v>
      </c>
      <c r="D15" s="14">
        <v>302853</v>
      </c>
      <c r="E15" s="13">
        <f t="shared" si="0"/>
        <v>0.1375657217870421</v>
      </c>
      <c r="F15" s="12">
        <v>92171</v>
      </c>
      <c r="G15" s="13">
        <f t="shared" si="1"/>
        <v>3.285773182454351</v>
      </c>
      <c r="H15" s="4">
        <f t="shared" si="2"/>
        <v>0.041867077898628896</v>
      </c>
      <c r="I15" s="5">
        <f t="shared" si="3"/>
        <v>886843</v>
      </c>
      <c r="J15" s="14">
        <v>87000</v>
      </c>
      <c r="K15" s="13">
        <f t="shared" si="4"/>
        <v>0.06617620212494067</v>
      </c>
    </row>
    <row r="16" spans="1:11" ht="12.75">
      <c r="A16" s="11">
        <v>14</v>
      </c>
      <c r="B16" s="12">
        <v>1416465</v>
      </c>
      <c r="C16" s="12">
        <v>2511430</v>
      </c>
      <c r="D16" s="14">
        <v>303250</v>
      </c>
      <c r="E16" s="13">
        <f t="shared" si="0"/>
        <v>0.12074794041641615</v>
      </c>
      <c r="F16" s="12">
        <v>99240</v>
      </c>
      <c r="G16" s="13">
        <f t="shared" si="1"/>
        <v>3.0557234985892787</v>
      </c>
      <c r="H16" s="4">
        <f t="shared" si="2"/>
        <v>0.03951533588433681</v>
      </c>
      <c r="I16" s="5">
        <f t="shared" si="3"/>
        <v>1094965</v>
      </c>
      <c r="J16" s="14">
        <v>88000</v>
      </c>
      <c r="K16" s="13">
        <f t="shared" si="4"/>
        <v>0.06212649094753488</v>
      </c>
    </row>
    <row r="17" spans="1:11" ht="12.75">
      <c r="A17" s="11">
        <v>15</v>
      </c>
      <c r="B17" s="12">
        <v>1674789</v>
      </c>
      <c r="C17" s="12">
        <v>2646418</v>
      </c>
      <c r="D17" s="14">
        <v>334521</v>
      </c>
      <c r="E17" s="13">
        <f t="shared" si="0"/>
        <v>0.1264052012947312</v>
      </c>
      <c r="F17" s="12">
        <v>100118</v>
      </c>
      <c r="G17" s="13">
        <f t="shared" si="1"/>
        <v>3.3412673045805947</v>
      </c>
      <c r="H17" s="4">
        <f t="shared" si="2"/>
        <v>0.03783151414477985</v>
      </c>
      <c r="I17" s="5">
        <f t="shared" si="3"/>
        <v>971629</v>
      </c>
      <c r="J17" s="14">
        <v>89000</v>
      </c>
      <c r="K17" s="13">
        <f t="shared" si="4"/>
        <v>0.053141022540749906</v>
      </c>
    </row>
    <row r="18" spans="1:11" ht="12.75">
      <c r="A18" s="11">
        <v>16</v>
      </c>
      <c r="B18" s="12">
        <v>1699560</v>
      </c>
      <c r="C18" s="12">
        <v>2791957</v>
      </c>
      <c r="D18" s="14">
        <v>354317</v>
      </c>
      <c r="E18" s="13">
        <f t="shared" si="0"/>
        <v>0.12690632413035013</v>
      </c>
      <c r="F18" s="12">
        <v>110357</v>
      </c>
      <c r="G18" s="13">
        <f t="shared" si="1"/>
        <v>3.210643638373642</v>
      </c>
      <c r="H18" s="4">
        <f t="shared" si="2"/>
        <v>0.03952675488913332</v>
      </c>
      <c r="I18" s="5">
        <f t="shared" si="3"/>
        <v>1092397</v>
      </c>
      <c r="J18" s="14">
        <v>90000</v>
      </c>
      <c r="K18" s="13">
        <f t="shared" si="4"/>
        <v>0.052954882440160986</v>
      </c>
    </row>
    <row r="19" spans="1:11" ht="12.75">
      <c r="A19" s="11">
        <v>17</v>
      </c>
      <c r="B19" s="12">
        <v>1818296</v>
      </c>
      <c r="C19" s="12">
        <v>2743332</v>
      </c>
      <c r="D19" s="14">
        <v>352604</v>
      </c>
      <c r="E19" s="13">
        <f t="shared" si="0"/>
        <v>0.1285312896871396</v>
      </c>
      <c r="F19" s="12">
        <v>119767</v>
      </c>
      <c r="G19" s="13">
        <f t="shared" si="1"/>
        <v>2.944083094675495</v>
      </c>
      <c r="H19" s="4">
        <f t="shared" si="2"/>
        <v>0.04365749387970541</v>
      </c>
      <c r="I19" s="5">
        <f t="shared" si="3"/>
        <v>925036</v>
      </c>
      <c r="J19" s="14">
        <v>91000</v>
      </c>
      <c r="K19" s="13">
        <f t="shared" si="4"/>
        <v>0.0500468570573768</v>
      </c>
    </row>
    <row r="20" spans="1:11" ht="12.75">
      <c r="A20" s="11">
        <v>18</v>
      </c>
      <c r="B20" s="12">
        <v>2011751</v>
      </c>
      <c r="C20" s="12">
        <v>2866468</v>
      </c>
      <c r="D20" s="14">
        <v>373862</v>
      </c>
      <c r="E20" s="13">
        <f t="shared" si="0"/>
        <v>0.1304260155703814</v>
      </c>
      <c r="F20" s="12">
        <v>123028</v>
      </c>
      <c r="G20" s="13">
        <f t="shared" si="1"/>
        <v>3.038836687583314</v>
      </c>
      <c r="H20" s="4">
        <f t="shared" si="2"/>
        <v>0.04291971862236034</v>
      </c>
      <c r="I20" s="5">
        <f t="shared" si="3"/>
        <v>854717</v>
      </c>
      <c r="J20" s="14">
        <v>92000</v>
      </c>
      <c r="K20" s="13">
        <f t="shared" si="4"/>
        <v>0.045731305713281614</v>
      </c>
    </row>
    <row r="21" spans="1:11" ht="12.75">
      <c r="A21" s="11">
        <v>19</v>
      </c>
      <c r="B21" s="12">
        <v>1920867</v>
      </c>
      <c r="C21" s="12">
        <v>2925605</v>
      </c>
      <c r="D21" s="14">
        <v>401497</v>
      </c>
      <c r="E21" s="13">
        <f t="shared" si="0"/>
        <v>0.1372355461519925</v>
      </c>
      <c r="F21" s="12">
        <v>122278</v>
      </c>
      <c r="G21" s="13">
        <f t="shared" si="1"/>
        <v>3.28347699504408</v>
      </c>
      <c r="H21" s="4">
        <f t="shared" si="2"/>
        <v>0.04179579950129973</v>
      </c>
      <c r="I21" s="5">
        <f t="shared" si="3"/>
        <v>1004738</v>
      </c>
      <c r="J21" s="14">
        <v>93000</v>
      </c>
      <c r="K21" s="13">
        <f t="shared" si="4"/>
        <v>0.048415637313775496</v>
      </c>
    </row>
    <row r="22" spans="1:11" ht="12.75">
      <c r="A22" s="11">
        <v>20</v>
      </c>
      <c r="B22" s="12">
        <v>2166197</v>
      </c>
      <c r="C22" s="12">
        <v>2902712</v>
      </c>
      <c r="D22" s="14">
        <v>423193</v>
      </c>
      <c r="E22" s="13">
        <f t="shared" si="0"/>
        <v>0.14579227977146889</v>
      </c>
      <c r="F22" s="12">
        <v>134651</v>
      </c>
      <c r="G22" s="13">
        <f t="shared" si="1"/>
        <v>3.14288791022718</v>
      </c>
      <c r="H22" s="4">
        <f t="shared" si="2"/>
        <v>0.04638799853378496</v>
      </c>
      <c r="I22" s="5">
        <f t="shared" si="3"/>
        <v>736515</v>
      </c>
      <c r="J22" s="14">
        <v>94000</v>
      </c>
      <c r="K22" s="13">
        <f t="shared" si="4"/>
        <v>0.04339402187335686</v>
      </c>
    </row>
    <row r="23" spans="1:11" ht="12.75">
      <c r="A23" s="11">
        <v>21</v>
      </c>
      <c r="B23" s="12">
        <v>2220483</v>
      </c>
      <c r="C23" s="12">
        <v>3227911</v>
      </c>
      <c r="D23" s="14">
        <v>423026</v>
      </c>
      <c r="E23" s="13">
        <f t="shared" si="0"/>
        <v>0.13105255999933083</v>
      </c>
      <c r="F23" s="12">
        <v>145199</v>
      </c>
      <c r="G23" s="13">
        <f t="shared" si="1"/>
        <v>2.9134222687484073</v>
      </c>
      <c r="H23" s="4">
        <f t="shared" si="2"/>
        <v>0.04498234306955799</v>
      </c>
      <c r="I23" s="5">
        <f t="shared" si="3"/>
        <v>1007428</v>
      </c>
      <c r="J23" s="14">
        <v>95000</v>
      </c>
      <c r="K23" s="13">
        <f t="shared" si="4"/>
        <v>0.04278348449413934</v>
      </c>
    </row>
    <row r="24" spans="1:11" ht="12.75">
      <c r="A24" s="11">
        <v>22</v>
      </c>
      <c r="B24" s="12">
        <v>2245921</v>
      </c>
      <c r="C24" s="12">
        <v>3128373</v>
      </c>
      <c r="D24" s="14">
        <v>418733</v>
      </c>
      <c r="E24" s="13">
        <f t="shared" si="0"/>
        <v>0.133850087569481</v>
      </c>
      <c r="F24" s="12">
        <v>138534</v>
      </c>
      <c r="G24" s="13">
        <f t="shared" si="1"/>
        <v>3.0226009499473054</v>
      </c>
      <c r="H24" s="4">
        <f t="shared" si="2"/>
        <v>0.04428308261195196</v>
      </c>
      <c r="I24" s="5">
        <f t="shared" si="3"/>
        <v>882452</v>
      </c>
      <c r="J24" s="14">
        <v>96000</v>
      </c>
      <c r="K24" s="13">
        <f t="shared" si="4"/>
        <v>0.04274415707409121</v>
      </c>
    </row>
    <row r="25" spans="1:11" ht="12.75">
      <c r="A25" s="11">
        <v>23</v>
      </c>
      <c r="B25" s="12">
        <v>2307559</v>
      </c>
      <c r="C25" s="12">
        <v>3422721</v>
      </c>
      <c r="D25" s="14">
        <v>476039</v>
      </c>
      <c r="E25" s="13">
        <f t="shared" si="0"/>
        <v>0.13908203443985062</v>
      </c>
      <c r="F25" s="12">
        <v>146414</v>
      </c>
      <c r="G25" s="13">
        <f t="shared" si="1"/>
        <v>3.2513215949294465</v>
      </c>
      <c r="H25" s="4">
        <f t="shared" si="2"/>
        <v>0.04277707706821561</v>
      </c>
      <c r="I25" s="5">
        <f t="shared" si="3"/>
        <v>1115162</v>
      </c>
      <c r="J25" s="14">
        <v>97000</v>
      </c>
      <c r="K25" s="13">
        <f t="shared" si="4"/>
        <v>0.04203576159916171</v>
      </c>
    </row>
    <row r="26" spans="1:11" ht="12.75">
      <c r="A26" s="11">
        <v>24</v>
      </c>
      <c r="B26" s="12">
        <v>2508516</v>
      </c>
      <c r="C26" s="12">
        <v>3601072</v>
      </c>
      <c r="D26" s="14">
        <v>471786</v>
      </c>
      <c r="E26" s="13">
        <f t="shared" si="0"/>
        <v>0.1310126540096949</v>
      </c>
      <c r="F26" s="12">
        <v>162669</v>
      </c>
      <c r="G26" s="13">
        <f t="shared" si="1"/>
        <v>2.9002821680836544</v>
      </c>
      <c r="H26" s="4">
        <f t="shared" si="2"/>
        <v>0.04517238200180391</v>
      </c>
      <c r="I26" s="5">
        <f t="shared" si="3"/>
        <v>1092556</v>
      </c>
      <c r="J26" s="14">
        <v>98000</v>
      </c>
      <c r="K26" s="13">
        <f t="shared" si="4"/>
        <v>0.039066922435416</v>
      </c>
    </row>
    <row r="27" spans="1:11" ht="12.75">
      <c r="A27" s="11">
        <v>25</v>
      </c>
      <c r="B27" s="12">
        <v>2681061</v>
      </c>
      <c r="C27" s="12">
        <v>3724431</v>
      </c>
      <c r="D27" s="14">
        <v>514253</v>
      </c>
      <c r="E27" s="13">
        <f t="shared" si="0"/>
        <v>0.13807558792202085</v>
      </c>
      <c r="F27" s="12">
        <v>160943</v>
      </c>
      <c r="G27" s="13">
        <f t="shared" si="1"/>
        <v>3.195249249734378</v>
      </c>
      <c r="H27" s="4">
        <f t="shared" si="2"/>
        <v>0.04321277532057917</v>
      </c>
      <c r="I27" s="5">
        <f t="shared" si="3"/>
        <v>1043370</v>
      </c>
      <c r="J27" s="14">
        <v>99000</v>
      </c>
      <c r="K27" s="13">
        <f t="shared" si="4"/>
        <v>0.03692567979617025</v>
      </c>
    </row>
    <row r="28" spans="1:11" ht="12.75">
      <c r="A28" s="11">
        <v>26</v>
      </c>
      <c r="B28" s="12">
        <v>2628998</v>
      </c>
      <c r="C28" s="12">
        <v>3929370</v>
      </c>
      <c r="D28" s="14">
        <v>513369</v>
      </c>
      <c r="E28" s="13">
        <f t="shared" si="0"/>
        <v>0.13064918803777706</v>
      </c>
      <c r="F28" s="12">
        <v>162148</v>
      </c>
      <c r="G28" s="13">
        <f t="shared" si="1"/>
        <v>3.1660520018748306</v>
      </c>
      <c r="H28" s="4">
        <f t="shared" si="2"/>
        <v>0.04126564818278757</v>
      </c>
      <c r="I28" s="5">
        <f t="shared" si="3"/>
        <v>1300372</v>
      </c>
      <c r="J28" s="14">
        <v>100000</v>
      </c>
      <c r="K28" s="13">
        <f t="shared" si="4"/>
        <v>0.03803730546771051</v>
      </c>
    </row>
    <row r="29" spans="1:11" ht="12.75">
      <c r="A29" s="11">
        <v>27</v>
      </c>
      <c r="B29" s="12">
        <v>2945073</v>
      </c>
      <c r="C29" s="12">
        <v>3883050</v>
      </c>
      <c r="D29" s="14">
        <v>502218</v>
      </c>
      <c r="E29" s="13">
        <f t="shared" si="0"/>
        <v>0.1293359601344304</v>
      </c>
      <c r="F29" s="12">
        <v>163541</v>
      </c>
      <c r="G29" s="13">
        <f t="shared" si="1"/>
        <v>3.0708996520750147</v>
      </c>
      <c r="H29" s="4">
        <f t="shared" si="2"/>
        <v>0.04211663511930055</v>
      </c>
      <c r="I29" s="5">
        <f t="shared" si="3"/>
        <v>937977</v>
      </c>
      <c r="J29" s="14">
        <v>101000</v>
      </c>
      <c r="K29" s="13">
        <f t="shared" si="4"/>
        <v>0.03429456587323981</v>
      </c>
    </row>
    <row r="30" spans="1:11" ht="12.75">
      <c r="A30" s="11">
        <v>28</v>
      </c>
      <c r="B30" s="12">
        <v>3085379</v>
      </c>
      <c r="C30" s="12">
        <v>3982317</v>
      </c>
      <c r="D30" s="14">
        <v>558384</v>
      </c>
      <c r="E30" s="13">
        <f t="shared" si="0"/>
        <v>0.14021585925982286</v>
      </c>
      <c r="F30" s="12">
        <v>176261</v>
      </c>
      <c r="G30" s="13">
        <f t="shared" si="1"/>
        <v>3.167938454904942</v>
      </c>
      <c r="H30" s="4">
        <f t="shared" si="2"/>
        <v>0.04426091644638033</v>
      </c>
      <c r="I30" s="5">
        <f t="shared" si="3"/>
        <v>896938</v>
      </c>
      <c r="J30" s="14">
        <v>102000</v>
      </c>
      <c r="K30" s="13">
        <f t="shared" si="4"/>
        <v>0.03305914767683322</v>
      </c>
    </row>
    <row r="31" spans="1:11" ht="12.75">
      <c r="A31" s="11">
        <v>29</v>
      </c>
      <c r="B31" s="12">
        <v>3036114</v>
      </c>
      <c r="C31" s="12">
        <v>3873961</v>
      </c>
      <c r="D31" s="14">
        <v>575338</v>
      </c>
      <c r="E31" s="13">
        <f t="shared" si="0"/>
        <v>0.14851414353422762</v>
      </c>
      <c r="F31" s="12">
        <v>175817</v>
      </c>
      <c r="G31" s="13">
        <f t="shared" si="1"/>
        <v>3.2723684285364896</v>
      </c>
      <c r="H31" s="4">
        <f t="shared" si="2"/>
        <v>0.04538429788012838</v>
      </c>
      <c r="I31" s="5">
        <f t="shared" si="3"/>
        <v>837847</v>
      </c>
      <c r="J31" s="14">
        <v>103000</v>
      </c>
      <c r="K31" s="13">
        <f t="shared" si="4"/>
        <v>0.033924944847261995</v>
      </c>
    </row>
    <row r="32" spans="1:11" ht="12.75">
      <c r="A32" s="11">
        <v>30</v>
      </c>
      <c r="B32" s="12">
        <v>3366484</v>
      </c>
      <c r="C32" s="12">
        <v>4230358</v>
      </c>
      <c r="D32" s="14">
        <v>558611</v>
      </c>
      <c r="E32" s="13">
        <f t="shared" si="0"/>
        <v>0.1320481623541081</v>
      </c>
      <c r="F32" s="12">
        <v>183715</v>
      </c>
      <c r="G32" s="13">
        <f t="shared" si="1"/>
        <v>3.0406390332852515</v>
      </c>
      <c r="H32" s="4">
        <f t="shared" si="2"/>
        <v>0.04342776663346223</v>
      </c>
      <c r="I32" s="5">
        <f t="shared" si="3"/>
        <v>863874</v>
      </c>
      <c r="J32" s="14">
        <v>104000</v>
      </c>
      <c r="K32" s="13">
        <f t="shared" si="4"/>
        <v>0.030892765270828557</v>
      </c>
    </row>
    <row r="33" spans="1:11" ht="12.75">
      <c r="A33" s="11">
        <v>31</v>
      </c>
      <c r="B33" s="12">
        <v>3345292</v>
      </c>
      <c r="C33" s="12">
        <v>4477272</v>
      </c>
      <c r="D33" s="14">
        <v>579034</v>
      </c>
      <c r="E33" s="13">
        <f t="shared" si="0"/>
        <v>0.12932741187044253</v>
      </c>
      <c r="F33" s="12">
        <v>201165</v>
      </c>
      <c r="G33" s="13">
        <f t="shared" si="1"/>
        <v>2.878403300772997</v>
      </c>
      <c r="H33" s="4">
        <f t="shared" si="2"/>
        <v>0.04493026110542312</v>
      </c>
      <c r="I33" s="5">
        <f t="shared" si="3"/>
        <v>1131980</v>
      </c>
      <c r="J33" s="14">
        <v>105000</v>
      </c>
      <c r="K33" s="13">
        <f t="shared" si="4"/>
        <v>0.03138739458319333</v>
      </c>
    </row>
  </sheetData>
  <sheetProtection/>
  <mergeCells count="1">
    <mergeCell ref="A1:K1"/>
  </mergeCells>
  <printOptions/>
  <pageMargins left="0.7874014973640442" right="0.7874014973640442" top="0.7874014973640442" bottom="0.7874014973640442" header="0.39370083808898926" footer="0.39370083808898926"/>
  <pageSetup firstPageNumber="1" useFirstPageNumber="1"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 Luton</cp:lastModifiedBy>
  <dcterms:modified xsi:type="dcterms:W3CDTF">2013-03-20T15:33:33Z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